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E:\Data\Pardubice\Bartolomějská\VÝKAZ VÝMĚR\"/>
    </mc:Choice>
  </mc:AlternateContent>
  <bookViews>
    <workbookView xWindow="0" yWindow="0" windowWidth="0" windowHeight="0"/>
  </bookViews>
  <sheets>
    <sheet name="Rekapitulace stavby" sheetId="1" r:id="rId1"/>
    <sheet name="813-1 - IO 01 - Vodovod u..." sheetId="2" r:id="rId2"/>
    <sheet name="813-10 - VON 01 - Vedlejš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'813-1 - IO 01 - Vodovod u...'!$C$124:$K$791</definedName>
    <definedName name="_xlnm.Print_Area" localSheetId="1">'813-1 - IO 01 - Vodovod u...'!$C$4:$J$76,'813-1 - IO 01 - Vodovod u...'!$C$82:$J$106,'813-1 - IO 01 - Vodovod u...'!$C$112:$K$791</definedName>
    <definedName name="_xlnm.Print_Titles" localSheetId="1">'813-1 - IO 01 - Vodovod u...'!$124:$124</definedName>
    <definedName name="_xlnm._FilterDatabase" localSheetId="2" hidden="1">'813-10 - VON 01 - Vedlejš...'!$C$122:$K$194</definedName>
    <definedName name="_xlnm.Print_Area" localSheetId="2">'813-10 - VON 01 - Vedlejš...'!$C$4:$J$76,'813-10 - VON 01 - Vedlejš...'!$C$82:$J$104,'813-10 - VON 01 - Vedlejš...'!$C$110:$K$194</definedName>
    <definedName name="_xlnm.Print_Titles" localSheetId="2">'813-10 - VON 01 - Vedlejš...'!$122:$122</definedName>
  </definedNames>
  <calcPr/>
</workbook>
</file>

<file path=xl/calcChain.xml><?xml version="1.0" encoding="utf-8"?>
<calcChain xmlns="http://schemas.openxmlformats.org/spreadsheetml/2006/main">
  <c i="3" l="1" r="J124"/>
  <c r="J37"/>
  <c r="J36"/>
  <c i="1" r="AY96"/>
  <c i="3" r="J35"/>
  <c i="1" r="AX96"/>
  <c i="3" r="BI191"/>
  <c r="BH191"/>
  <c r="BG191"/>
  <c r="BF191"/>
  <c r="T191"/>
  <c r="R191"/>
  <c r="P191"/>
  <c r="BI187"/>
  <c r="BH187"/>
  <c r="BG187"/>
  <c r="BF187"/>
  <c r="T187"/>
  <c r="R187"/>
  <c r="P187"/>
  <c r="BI181"/>
  <c r="BH181"/>
  <c r="BG181"/>
  <c r="BF181"/>
  <c r="T181"/>
  <c r="R181"/>
  <c r="P181"/>
  <c r="BI177"/>
  <c r="BH177"/>
  <c r="BG177"/>
  <c r="BF177"/>
  <c r="T177"/>
  <c r="R177"/>
  <c r="P177"/>
  <c r="BI171"/>
  <c r="BH171"/>
  <c r="BG171"/>
  <c r="BF171"/>
  <c r="T171"/>
  <c r="R171"/>
  <c r="P171"/>
  <c r="BI167"/>
  <c r="BH167"/>
  <c r="BG167"/>
  <c r="BF167"/>
  <c r="T167"/>
  <c r="R167"/>
  <c r="P167"/>
  <c r="BI162"/>
  <c r="BH162"/>
  <c r="BG162"/>
  <c r="BF162"/>
  <c r="T162"/>
  <c r="R162"/>
  <c r="P162"/>
  <c r="BI158"/>
  <c r="BH158"/>
  <c r="BG158"/>
  <c r="BF158"/>
  <c r="T158"/>
  <c r="T157"/>
  <c r="R158"/>
  <c r="R157"/>
  <c r="P158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2"/>
  <c r="BH132"/>
  <c r="BG132"/>
  <c r="BF132"/>
  <c r="T132"/>
  <c r="R132"/>
  <c r="P132"/>
  <c r="BI127"/>
  <c r="BH127"/>
  <c r="BG127"/>
  <c r="BF127"/>
  <c r="T127"/>
  <c r="R127"/>
  <c r="P127"/>
  <c r="J97"/>
  <c r="J120"/>
  <c r="J119"/>
  <c r="F119"/>
  <c r="F117"/>
  <c r="E115"/>
  <c r="J92"/>
  <c r="J91"/>
  <c r="F91"/>
  <c r="F89"/>
  <c r="E87"/>
  <c r="J18"/>
  <c r="E18"/>
  <c r="F120"/>
  <c r="J17"/>
  <c r="J12"/>
  <c r="J117"/>
  <c r="E7"/>
  <c r="E85"/>
  <c i="2" r="J37"/>
  <c r="J36"/>
  <c i="1" r="AY95"/>
  <c i="2" r="J35"/>
  <c i="1" r="AX95"/>
  <c i="2" r="BI790"/>
  <c r="BH790"/>
  <c r="BG790"/>
  <c r="BF790"/>
  <c r="T790"/>
  <c r="T789"/>
  <c r="R790"/>
  <c r="R789"/>
  <c r="P790"/>
  <c r="P789"/>
  <c r="BI787"/>
  <c r="BH787"/>
  <c r="BG787"/>
  <c r="BF787"/>
  <c r="T787"/>
  <c r="R787"/>
  <c r="P787"/>
  <c r="BI785"/>
  <c r="BH785"/>
  <c r="BG785"/>
  <c r="BF785"/>
  <c r="T785"/>
  <c r="R785"/>
  <c r="P785"/>
  <c r="BI782"/>
  <c r="BH782"/>
  <c r="BG782"/>
  <c r="BF782"/>
  <c r="T782"/>
  <c r="R782"/>
  <c r="P782"/>
  <c r="BI780"/>
  <c r="BH780"/>
  <c r="BG780"/>
  <c r="BF780"/>
  <c r="T780"/>
  <c r="R780"/>
  <c r="P780"/>
  <c r="BI771"/>
  <c r="BH771"/>
  <c r="BG771"/>
  <c r="BF771"/>
  <c r="T771"/>
  <c r="R771"/>
  <c r="P771"/>
  <c r="BI765"/>
  <c r="BH765"/>
  <c r="BG765"/>
  <c r="BF765"/>
  <c r="T765"/>
  <c r="R765"/>
  <c r="P765"/>
  <c r="BI757"/>
  <c r="BH757"/>
  <c r="BG757"/>
  <c r="BF757"/>
  <c r="T757"/>
  <c r="R757"/>
  <c r="P757"/>
  <c r="BI748"/>
  <c r="BH748"/>
  <c r="BG748"/>
  <c r="BF748"/>
  <c r="T748"/>
  <c r="R748"/>
  <c r="P748"/>
  <c r="BI740"/>
  <c r="BH740"/>
  <c r="BG740"/>
  <c r="BF740"/>
  <c r="T740"/>
  <c r="R740"/>
  <c r="P740"/>
  <c r="BI734"/>
  <c r="BH734"/>
  <c r="BG734"/>
  <c r="BF734"/>
  <c r="T734"/>
  <c r="R734"/>
  <c r="P734"/>
  <c r="BI728"/>
  <c r="BH728"/>
  <c r="BG728"/>
  <c r="BF728"/>
  <c r="T728"/>
  <c r="R728"/>
  <c r="P728"/>
  <c r="BI723"/>
  <c r="BH723"/>
  <c r="BG723"/>
  <c r="BF723"/>
  <c r="T723"/>
  <c r="R723"/>
  <c r="P723"/>
  <c r="BI718"/>
  <c r="BH718"/>
  <c r="BG718"/>
  <c r="BF718"/>
  <c r="T718"/>
  <c r="R718"/>
  <c r="P718"/>
  <c r="BI713"/>
  <c r="BH713"/>
  <c r="BG713"/>
  <c r="BF713"/>
  <c r="T713"/>
  <c r="R713"/>
  <c r="P713"/>
  <c r="BI708"/>
  <c r="BH708"/>
  <c r="BG708"/>
  <c r="BF708"/>
  <c r="T708"/>
  <c r="R708"/>
  <c r="P708"/>
  <c r="BI703"/>
  <c r="BH703"/>
  <c r="BG703"/>
  <c r="BF703"/>
  <c r="T703"/>
  <c r="R703"/>
  <c r="P703"/>
  <c r="BI698"/>
  <c r="BH698"/>
  <c r="BG698"/>
  <c r="BF698"/>
  <c r="T698"/>
  <c r="R698"/>
  <c r="P698"/>
  <c r="BI693"/>
  <c r="BH693"/>
  <c r="BG693"/>
  <c r="BF693"/>
  <c r="T693"/>
  <c r="R693"/>
  <c r="P693"/>
  <c r="BI688"/>
  <c r="BH688"/>
  <c r="BG688"/>
  <c r="BF688"/>
  <c r="T688"/>
  <c r="R688"/>
  <c r="P688"/>
  <c r="BI683"/>
  <c r="BH683"/>
  <c r="BG683"/>
  <c r="BF683"/>
  <c r="T683"/>
  <c r="R683"/>
  <c r="P683"/>
  <c r="BI678"/>
  <c r="BH678"/>
  <c r="BG678"/>
  <c r="BF678"/>
  <c r="T678"/>
  <c r="R678"/>
  <c r="P678"/>
  <c r="BI673"/>
  <c r="BH673"/>
  <c r="BG673"/>
  <c r="BF673"/>
  <c r="T673"/>
  <c r="R673"/>
  <c r="P673"/>
  <c r="BI665"/>
  <c r="BH665"/>
  <c r="BG665"/>
  <c r="BF665"/>
  <c r="T665"/>
  <c r="R665"/>
  <c r="P665"/>
  <c r="BI659"/>
  <c r="BH659"/>
  <c r="BG659"/>
  <c r="BF659"/>
  <c r="T659"/>
  <c r="R659"/>
  <c r="P659"/>
  <c r="BI651"/>
  <c r="BH651"/>
  <c r="BG651"/>
  <c r="BF651"/>
  <c r="T651"/>
  <c r="R651"/>
  <c r="P651"/>
  <c r="BI645"/>
  <c r="BH645"/>
  <c r="BG645"/>
  <c r="BF645"/>
  <c r="T645"/>
  <c r="R645"/>
  <c r="P645"/>
  <c r="BI639"/>
  <c r="BH639"/>
  <c r="BG639"/>
  <c r="BF639"/>
  <c r="T639"/>
  <c r="R639"/>
  <c r="P639"/>
  <c r="BI634"/>
  <c r="BH634"/>
  <c r="BG634"/>
  <c r="BF634"/>
  <c r="T634"/>
  <c r="R634"/>
  <c r="P634"/>
  <c r="BI629"/>
  <c r="BH629"/>
  <c r="BG629"/>
  <c r="BF629"/>
  <c r="T629"/>
  <c r="R629"/>
  <c r="P629"/>
  <c r="BI624"/>
  <c r="BH624"/>
  <c r="BG624"/>
  <c r="BF624"/>
  <c r="T624"/>
  <c r="R624"/>
  <c r="P624"/>
  <c r="BI615"/>
  <c r="BH615"/>
  <c r="BG615"/>
  <c r="BF615"/>
  <c r="T615"/>
  <c r="R615"/>
  <c r="P615"/>
  <c r="BI610"/>
  <c r="BH610"/>
  <c r="BG610"/>
  <c r="BF610"/>
  <c r="T610"/>
  <c r="R610"/>
  <c r="P610"/>
  <c r="BI605"/>
  <c r="BH605"/>
  <c r="BG605"/>
  <c r="BF605"/>
  <c r="T605"/>
  <c r="R605"/>
  <c r="P605"/>
  <c r="BI600"/>
  <c r="BH600"/>
  <c r="BG600"/>
  <c r="BF600"/>
  <c r="T600"/>
  <c r="R600"/>
  <c r="P600"/>
  <c r="BI595"/>
  <c r="BH595"/>
  <c r="BG595"/>
  <c r="BF595"/>
  <c r="T595"/>
  <c r="R595"/>
  <c r="P595"/>
  <c r="BI590"/>
  <c r="BH590"/>
  <c r="BG590"/>
  <c r="BF590"/>
  <c r="T590"/>
  <c r="R590"/>
  <c r="P590"/>
  <c r="BI585"/>
  <c r="BH585"/>
  <c r="BG585"/>
  <c r="BF585"/>
  <c r="T585"/>
  <c r="R585"/>
  <c r="P585"/>
  <c r="BI580"/>
  <c r="BH580"/>
  <c r="BG580"/>
  <c r="BF580"/>
  <c r="T580"/>
  <c r="R580"/>
  <c r="P580"/>
  <c r="BI575"/>
  <c r="BH575"/>
  <c r="BG575"/>
  <c r="BF575"/>
  <c r="T575"/>
  <c r="R575"/>
  <c r="P575"/>
  <c r="BI570"/>
  <c r="BH570"/>
  <c r="BG570"/>
  <c r="BF570"/>
  <c r="T570"/>
  <c r="R570"/>
  <c r="P570"/>
  <c r="BI565"/>
  <c r="BH565"/>
  <c r="BG565"/>
  <c r="BF565"/>
  <c r="T565"/>
  <c r="R565"/>
  <c r="P565"/>
  <c r="BI560"/>
  <c r="BH560"/>
  <c r="BG560"/>
  <c r="BF560"/>
  <c r="T560"/>
  <c r="R560"/>
  <c r="P560"/>
  <c r="BI555"/>
  <c r="BH555"/>
  <c r="BG555"/>
  <c r="BF555"/>
  <c r="T555"/>
  <c r="R555"/>
  <c r="P555"/>
  <c r="BI550"/>
  <c r="BH550"/>
  <c r="BG550"/>
  <c r="BF550"/>
  <c r="T550"/>
  <c r="R550"/>
  <c r="P550"/>
  <c r="BI545"/>
  <c r="BH545"/>
  <c r="BG545"/>
  <c r="BF545"/>
  <c r="T545"/>
  <c r="R545"/>
  <c r="P545"/>
  <c r="BI540"/>
  <c r="BH540"/>
  <c r="BG540"/>
  <c r="BF540"/>
  <c r="T540"/>
  <c r="R540"/>
  <c r="P540"/>
  <c r="BI535"/>
  <c r="BH535"/>
  <c r="BG535"/>
  <c r="BF535"/>
  <c r="T535"/>
  <c r="R535"/>
  <c r="P535"/>
  <c r="BI530"/>
  <c r="BH530"/>
  <c r="BG530"/>
  <c r="BF530"/>
  <c r="T530"/>
  <c r="R530"/>
  <c r="P530"/>
  <c r="BI525"/>
  <c r="BH525"/>
  <c r="BG525"/>
  <c r="BF525"/>
  <c r="T525"/>
  <c r="R525"/>
  <c r="P525"/>
  <c r="BI520"/>
  <c r="BH520"/>
  <c r="BG520"/>
  <c r="BF520"/>
  <c r="T520"/>
  <c r="R520"/>
  <c r="P520"/>
  <c r="BI514"/>
  <c r="BH514"/>
  <c r="BG514"/>
  <c r="BF514"/>
  <c r="T514"/>
  <c r="R514"/>
  <c r="P514"/>
  <c r="BI509"/>
  <c r="BH509"/>
  <c r="BG509"/>
  <c r="BF509"/>
  <c r="T509"/>
  <c r="R509"/>
  <c r="P509"/>
  <c r="BI504"/>
  <c r="BH504"/>
  <c r="BG504"/>
  <c r="BF504"/>
  <c r="T504"/>
  <c r="R504"/>
  <c r="P504"/>
  <c r="BI499"/>
  <c r="BH499"/>
  <c r="BG499"/>
  <c r="BF499"/>
  <c r="T499"/>
  <c r="R499"/>
  <c r="P499"/>
  <c r="BI494"/>
  <c r="BH494"/>
  <c r="BG494"/>
  <c r="BF494"/>
  <c r="T494"/>
  <c r="R494"/>
  <c r="P494"/>
  <c r="BI489"/>
  <c r="BH489"/>
  <c r="BG489"/>
  <c r="BF489"/>
  <c r="T489"/>
  <c r="R489"/>
  <c r="P489"/>
  <c r="BI483"/>
  <c r="BH483"/>
  <c r="BG483"/>
  <c r="BF483"/>
  <c r="T483"/>
  <c r="R483"/>
  <c r="P483"/>
  <c r="BI477"/>
  <c r="BH477"/>
  <c r="BG477"/>
  <c r="BF477"/>
  <c r="T477"/>
  <c r="R477"/>
  <c r="P477"/>
  <c r="BI471"/>
  <c r="BH471"/>
  <c r="BG471"/>
  <c r="BF471"/>
  <c r="T471"/>
  <c r="R471"/>
  <c r="P471"/>
  <c r="BI465"/>
  <c r="BH465"/>
  <c r="BG465"/>
  <c r="BF465"/>
  <c r="T465"/>
  <c r="R465"/>
  <c r="P465"/>
  <c r="BI459"/>
  <c r="BH459"/>
  <c r="BG459"/>
  <c r="BF459"/>
  <c r="T459"/>
  <c r="R459"/>
  <c r="P459"/>
  <c r="BI453"/>
  <c r="BH453"/>
  <c r="BG453"/>
  <c r="BF453"/>
  <c r="T453"/>
  <c r="R453"/>
  <c r="P453"/>
  <c r="BI447"/>
  <c r="BH447"/>
  <c r="BG447"/>
  <c r="BF447"/>
  <c r="T447"/>
  <c r="R447"/>
  <c r="P447"/>
  <c r="BI441"/>
  <c r="BH441"/>
  <c r="BG441"/>
  <c r="BF441"/>
  <c r="T441"/>
  <c r="R441"/>
  <c r="P441"/>
  <c r="BI435"/>
  <c r="BH435"/>
  <c r="BG435"/>
  <c r="BF435"/>
  <c r="T435"/>
  <c r="R435"/>
  <c r="P435"/>
  <c r="BI429"/>
  <c r="BH429"/>
  <c r="BG429"/>
  <c r="BF429"/>
  <c r="T429"/>
  <c r="R429"/>
  <c r="P429"/>
  <c r="BI423"/>
  <c r="BH423"/>
  <c r="BG423"/>
  <c r="BF423"/>
  <c r="T423"/>
  <c r="R423"/>
  <c r="P423"/>
  <c r="BI417"/>
  <c r="BH417"/>
  <c r="BG417"/>
  <c r="BF417"/>
  <c r="T417"/>
  <c r="R417"/>
  <c r="P417"/>
  <c r="BI410"/>
  <c r="BH410"/>
  <c r="BG410"/>
  <c r="BF410"/>
  <c r="T410"/>
  <c r="R410"/>
  <c r="P410"/>
  <c r="BI404"/>
  <c r="BH404"/>
  <c r="BG404"/>
  <c r="BF404"/>
  <c r="T404"/>
  <c r="R404"/>
  <c r="P404"/>
  <c r="BI397"/>
  <c r="BH397"/>
  <c r="BG397"/>
  <c r="BF397"/>
  <c r="T397"/>
  <c r="R397"/>
  <c r="P397"/>
  <c r="BI390"/>
  <c r="BH390"/>
  <c r="BG390"/>
  <c r="BF390"/>
  <c r="T390"/>
  <c r="R390"/>
  <c r="P390"/>
  <c r="BI384"/>
  <c r="BH384"/>
  <c r="BG384"/>
  <c r="BF384"/>
  <c r="T384"/>
  <c r="R384"/>
  <c r="P384"/>
  <c r="BI378"/>
  <c r="BH378"/>
  <c r="BG378"/>
  <c r="BF378"/>
  <c r="T378"/>
  <c r="R378"/>
  <c r="P378"/>
  <c r="BI373"/>
  <c r="BH373"/>
  <c r="BG373"/>
  <c r="BF373"/>
  <c r="T373"/>
  <c r="R373"/>
  <c r="P373"/>
  <c r="BI366"/>
  <c r="BH366"/>
  <c r="BG366"/>
  <c r="BF366"/>
  <c r="T366"/>
  <c r="R366"/>
  <c r="P366"/>
  <c r="BI360"/>
  <c r="BH360"/>
  <c r="BG360"/>
  <c r="BF360"/>
  <c r="T360"/>
  <c r="R360"/>
  <c r="P360"/>
  <c r="BI354"/>
  <c r="BH354"/>
  <c r="BG354"/>
  <c r="BF354"/>
  <c r="T354"/>
  <c r="R354"/>
  <c r="P354"/>
  <c r="BI348"/>
  <c r="BH348"/>
  <c r="BG348"/>
  <c r="BF348"/>
  <c r="T348"/>
  <c r="R348"/>
  <c r="P348"/>
  <c r="BI342"/>
  <c r="BH342"/>
  <c r="BG342"/>
  <c r="BF342"/>
  <c r="T342"/>
  <c r="R342"/>
  <c r="P342"/>
  <c r="BI336"/>
  <c r="BH336"/>
  <c r="BG336"/>
  <c r="BF336"/>
  <c r="T336"/>
  <c r="R336"/>
  <c r="P336"/>
  <c r="BI327"/>
  <c r="BH327"/>
  <c r="BG327"/>
  <c r="BF327"/>
  <c r="T327"/>
  <c r="R327"/>
  <c r="P327"/>
  <c r="BI319"/>
  <c r="BH319"/>
  <c r="BG319"/>
  <c r="BF319"/>
  <c r="T319"/>
  <c r="R319"/>
  <c r="P319"/>
  <c r="BI311"/>
  <c r="BH311"/>
  <c r="BG311"/>
  <c r="BF311"/>
  <c r="T311"/>
  <c r="R311"/>
  <c r="P311"/>
  <c r="BI302"/>
  <c r="BH302"/>
  <c r="BG302"/>
  <c r="BF302"/>
  <c r="T302"/>
  <c r="R302"/>
  <c r="P302"/>
  <c r="BI294"/>
  <c r="BH294"/>
  <c r="BG294"/>
  <c r="BF294"/>
  <c r="T294"/>
  <c r="R294"/>
  <c r="P294"/>
  <c r="BI286"/>
  <c r="BH286"/>
  <c r="BG286"/>
  <c r="BF286"/>
  <c r="T286"/>
  <c r="R286"/>
  <c r="P286"/>
  <c r="BI280"/>
  <c r="BH280"/>
  <c r="BG280"/>
  <c r="BF280"/>
  <c r="T280"/>
  <c r="T279"/>
  <c r="R280"/>
  <c r="R279"/>
  <c r="P280"/>
  <c r="P279"/>
  <c r="BI271"/>
  <c r="BH271"/>
  <c r="BG271"/>
  <c r="BF271"/>
  <c r="T271"/>
  <c r="R271"/>
  <c r="P271"/>
  <c r="BI268"/>
  <c r="BH268"/>
  <c r="BG268"/>
  <c r="BF268"/>
  <c r="T268"/>
  <c r="R268"/>
  <c r="P268"/>
  <c r="BI260"/>
  <c r="BH260"/>
  <c r="BG260"/>
  <c r="BF260"/>
  <c r="T260"/>
  <c r="R260"/>
  <c r="P260"/>
  <c r="BI257"/>
  <c r="BH257"/>
  <c r="BG257"/>
  <c r="BF257"/>
  <c r="T257"/>
  <c r="R257"/>
  <c r="P257"/>
  <c r="BI248"/>
  <c r="BH248"/>
  <c r="BG248"/>
  <c r="BF248"/>
  <c r="T248"/>
  <c r="R248"/>
  <c r="P248"/>
  <c r="BI245"/>
  <c r="BH245"/>
  <c r="BG245"/>
  <c r="BF245"/>
  <c r="T245"/>
  <c r="R245"/>
  <c r="P245"/>
  <c r="BI243"/>
  <c r="BH243"/>
  <c r="BG243"/>
  <c r="BF243"/>
  <c r="T243"/>
  <c r="R243"/>
  <c r="P243"/>
  <c r="BI240"/>
  <c r="BH240"/>
  <c r="BG240"/>
  <c r="BF240"/>
  <c r="T240"/>
  <c r="R240"/>
  <c r="P240"/>
  <c r="BI232"/>
  <c r="BH232"/>
  <c r="BG232"/>
  <c r="BF232"/>
  <c r="T232"/>
  <c r="R232"/>
  <c r="P232"/>
  <c r="BI224"/>
  <c r="BH224"/>
  <c r="BG224"/>
  <c r="BF224"/>
  <c r="T224"/>
  <c r="R224"/>
  <c r="P224"/>
  <c r="BI216"/>
  <c r="BH216"/>
  <c r="BG216"/>
  <c r="BF216"/>
  <c r="T216"/>
  <c r="R216"/>
  <c r="P216"/>
  <c r="BI210"/>
  <c r="BH210"/>
  <c r="BG210"/>
  <c r="BF210"/>
  <c r="T210"/>
  <c r="R210"/>
  <c r="P210"/>
  <c r="BI204"/>
  <c r="BH204"/>
  <c r="BG204"/>
  <c r="BF204"/>
  <c r="T204"/>
  <c r="R204"/>
  <c r="P204"/>
  <c r="BI198"/>
  <c r="BH198"/>
  <c r="BG198"/>
  <c r="BF198"/>
  <c r="T198"/>
  <c r="R198"/>
  <c r="P198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68"/>
  <c r="BH168"/>
  <c r="BG168"/>
  <c r="BF168"/>
  <c r="T168"/>
  <c r="R168"/>
  <c r="P168"/>
  <c r="BI160"/>
  <c r="BH160"/>
  <c r="BG160"/>
  <c r="BF160"/>
  <c r="T160"/>
  <c r="R160"/>
  <c r="P160"/>
  <c r="BI155"/>
  <c r="BH155"/>
  <c r="BG155"/>
  <c r="BF155"/>
  <c r="T155"/>
  <c r="R155"/>
  <c r="P155"/>
  <c r="BI150"/>
  <c r="BH150"/>
  <c r="BG150"/>
  <c r="BF150"/>
  <c r="T150"/>
  <c r="R150"/>
  <c r="P150"/>
  <c r="BI144"/>
  <c r="BH144"/>
  <c r="BG144"/>
  <c r="BF144"/>
  <c r="T144"/>
  <c r="R144"/>
  <c r="P144"/>
  <c r="BI136"/>
  <c r="BH136"/>
  <c r="BG136"/>
  <c r="BF136"/>
  <c r="T136"/>
  <c r="R136"/>
  <c r="P136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119"/>
  <c r="E7"/>
  <c r="E115"/>
  <c i="1" r="L90"/>
  <c r="AM90"/>
  <c r="AM89"/>
  <c r="L89"/>
  <c r="AM87"/>
  <c r="L87"/>
  <c r="L85"/>
  <c r="L84"/>
  <c i="3" r="BK191"/>
  <c r="J191"/>
  <c r="BK187"/>
  <c r="J187"/>
  <c r="J181"/>
  <c r="BK177"/>
  <c r="BK171"/>
  <c r="J171"/>
  <c r="BK167"/>
  <c r="J167"/>
  <c r="BK162"/>
  <c r="J162"/>
  <c r="BK158"/>
  <c r="J158"/>
  <c r="BK153"/>
  <c r="J153"/>
  <c r="J149"/>
  <c r="BK145"/>
  <c r="J141"/>
  <c r="BK137"/>
  <c r="J132"/>
  <c i="2" r="BK757"/>
  <c r="BK713"/>
  <c r="BK708"/>
  <c r="BK688"/>
  <c r="J678"/>
  <c r="J659"/>
  <c r="BK651"/>
  <c r="J634"/>
  <c r="BK629"/>
  <c r="J624"/>
  <c r="BK590"/>
  <c r="J580"/>
  <c r="BK560"/>
  <c r="BK545"/>
  <c r="J535"/>
  <c r="BK525"/>
  <c r="J520"/>
  <c r="J504"/>
  <c r="J494"/>
  <c r="BK489"/>
  <c r="J471"/>
  <c r="J465"/>
  <c r="J459"/>
  <c r="BK435"/>
  <c r="BK410"/>
  <c r="J404"/>
  <c r="BK397"/>
  <c r="BK384"/>
  <c r="J366"/>
  <c r="J360"/>
  <c r="BK354"/>
  <c r="BK348"/>
  <c r="J342"/>
  <c r="J311"/>
  <c r="J280"/>
  <c r="J271"/>
  <c r="J260"/>
  <c r="J232"/>
  <c r="J216"/>
  <c r="J210"/>
  <c r="BK204"/>
  <c r="BK198"/>
  <c r="BK188"/>
  <c r="J184"/>
  <c r="BK176"/>
  <c r="BK168"/>
  <c r="BK160"/>
  <c r="J155"/>
  <c r="BK136"/>
  <c i="1" r="AS94"/>
  <c i="3" r="BK149"/>
  <c r="J145"/>
  <c r="BK141"/>
  <c r="J137"/>
  <c r="BK132"/>
  <c r="BK127"/>
  <c i="2" r="J780"/>
  <c r="BK771"/>
  <c r="BK765"/>
  <c r="J757"/>
  <c r="J734"/>
  <c r="J718"/>
  <c r="J698"/>
  <c r="J693"/>
  <c r="BK683"/>
  <c r="J665"/>
  <c r="BK645"/>
  <c r="J639"/>
  <c r="J629"/>
  <c r="BK615"/>
  <c r="J610"/>
  <c r="J605"/>
  <c r="J600"/>
  <c r="J595"/>
  <c r="BK575"/>
  <c r="BK570"/>
  <c r="BK565"/>
  <c r="BK555"/>
  <c r="BK550"/>
  <c r="J545"/>
  <c r="J540"/>
  <c r="BK530"/>
  <c r="J525"/>
  <c r="J514"/>
  <c r="BK509"/>
  <c r="J489"/>
  <c r="J483"/>
  <c r="BK459"/>
  <c r="J453"/>
  <c r="J447"/>
  <c r="J441"/>
  <c r="BK429"/>
  <c r="BK404"/>
  <c r="J390"/>
  <c r="J384"/>
  <c r="BK378"/>
  <c r="BK373"/>
  <c r="BK366"/>
  <c r="J348"/>
  <c r="BK342"/>
  <c r="BK327"/>
  <c r="J319"/>
  <c r="BK311"/>
  <c r="BK302"/>
  <c r="J294"/>
  <c r="BK286"/>
  <c r="J257"/>
  <c r="BK248"/>
  <c r="J243"/>
  <c r="BK240"/>
  <c r="J224"/>
  <c r="BK192"/>
  <c r="J188"/>
  <c r="BK184"/>
  <c r="J176"/>
  <c i="3" r="BK181"/>
  <c r="J177"/>
  <c r="J127"/>
  <c i="2" r="BK790"/>
  <c r="J790"/>
  <c r="BK787"/>
  <c r="J787"/>
  <c r="BK785"/>
  <c r="J785"/>
  <c r="BK782"/>
  <c r="J782"/>
  <c r="BK780"/>
  <c r="J771"/>
  <c r="J765"/>
  <c r="J748"/>
  <c r="BK740"/>
  <c r="BK734"/>
  <c r="BK728"/>
  <c r="BK723"/>
  <c r="BK718"/>
  <c r="J713"/>
  <c r="J703"/>
  <c r="BK698"/>
  <c r="BK693"/>
  <c r="J688"/>
  <c r="J683"/>
  <c r="J673"/>
  <c r="BK665"/>
  <c r="BK634"/>
  <c r="BK624"/>
  <c r="J615"/>
  <c r="BK610"/>
  <c r="BK605"/>
  <c r="BK600"/>
  <c r="J590"/>
  <c r="J585"/>
  <c r="J570"/>
  <c r="J565"/>
  <c r="J560"/>
  <c r="BK540"/>
  <c r="J530"/>
  <c r="BK520"/>
  <c r="BK504"/>
  <c r="J499"/>
  <c r="BK483"/>
  <c r="J477"/>
  <c r="BK453"/>
  <c r="BK447"/>
  <c r="J429"/>
  <c r="BK423"/>
  <c r="J417"/>
  <c r="J410"/>
  <c r="J397"/>
  <c r="BK390"/>
  <c r="J378"/>
  <c r="BK360"/>
  <c r="BK336"/>
  <c r="J327"/>
  <c r="BK319"/>
  <c r="BK280"/>
  <c r="J268"/>
  <c r="J248"/>
  <c r="BK245"/>
  <c r="BK243"/>
  <c r="J240"/>
  <c r="BK232"/>
  <c r="BK224"/>
  <c r="BK210"/>
  <c r="J204"/>
  <c r="J198"/>
  <c r="J192"/>
  <c r="J180"/>
  <c r="BK150"/>
  <c r="J144"/>
  <c r="J136"/>
  <c r="BK128"/>
  <c r="BK748"/>
  <c r="J740"/>
  <c r="J728"/>
  <c r="J723"/>
  <c r="J708"/>
  <c r="BK703"/>
  <c r="BK678"/>
  <c r="BK673"/>
  <c r="BK659"/>
  <c r="J651"/>
  <c r="J645"/>
  <c r="BK639"/>
  <c r="BK595"/>
  <c r="BK585"/>
  <c r="BK580"/>
  <c r="J575"/>
  <c r="J555"/>
  <c r="J550"/>
  <c r="BK535"/>
  <c r="BK514"/>
  <c r="J509"/>
  <c r="BK499"/>
  <c r="BK494"/>
  <c r="BK477"/>
  <c r="BK471"/>
  <c r="BK465"/>
  <c r="BK441"/>
  <c r="J435"/>
  <c r="J423"/>
  <c r="BK417"/>
  <c r="J373"/>
  <c r="J354"/>
  <c r="J336"/>
  <c r="J302"/>
  <c r="BK294"/>
  <c r="J286"/>
  <c r="BK271"/>
  <c r="BK268"/>
  <c r="BK260"/>
  <c r="BK257"/>
  <c r="J245"/>
  <c r="BK216"/>
  <c r="BK180"/>
  <c r="J168"/>
  <c r="J160"/>
  <c r="BK155"/>
  <c r="J150"/>
  <c r="BK144"/>
  <c r="J128"/>
  <c l="1" r="R127"/>
  <c r="R285"/>
  <c r="R310"/>
  <c r="BK335"/>
  <c r="J335"/>
  <c r="J102"/>
  <c r="BK756"/>
  <c r="J756"/>
  <c r="J103"/>
  <c r="T127"/>
  <c r="P285"/>
  <c r="P310"/>
  <c r="P335"/>
  <c r="R756"/>
  <c r="P779"/>
  <c r="P127"/>
  <c r="BK285"/>
  <c r="J285"/>
  <c r="J100"/>
  <c r="T285"/>
  <c r="T335"/>
  <c r="T756"/>
  <c r="T779"/>
  <c r="BK127"/>
  <c r="J127"/>
  <c r="J98"/>
  <c r="BK310"/>
  <c r="J310"/>
  <c r="J101"/>
  <c r="T310"/>
  <c r="R335"/>
  <c r="P756"/>
  <c r="BK779"/>
  <c r="J779"/>
  <c r="J104"/>
  <c r="R779"/>
  <c i="3" r="BK126"/>
  <c r="J126"/>
  <c r="J99"/>
  <c r="P126"/>
  <c r="R126"/>
  <c r="T126"/>
  <c r="BK136"/>
  <c r="J136"/>
  <c r="J100"/>
  <c r="P136"/>
  <c r="R136"/>
  <c r="T136"/>
  <c r="BK161"/>
  <c r="J161"/>
  <c r="J102"/>
  <c r="P161"/>
  <c r="R161"/>
  <c r="T161"/>
  <c r="BK186"/>
  <c r="J186"/>
  <c r="J103"/>
  <c r="P186"/>
  <c r="R186"/>
  <c r="T186"/>
  <c i="2" r="E85"/>
  <c r="F92"/>
  <c r="BE188"/>
  <c r="BE192"/>
  <c r="BE204"/>
  <c r="BE224"/>
  <c r="BE232"/>
  <c r="BE240"/>
  <c r="BE245"/>
  <c r="BE311"/>
  <c r="BE319"/>
  <c r="BE373"/>
  <c r="BE378"/>
  <c r="BE390"/>
  <c r="BE397"/>
  <c r="BE404"/>
  <c r="BE453"/>
  <c r="BE459"/>
  <c r="BE504"/>
  <c r="BE520"/>
  <c r="BE540"/>
  <c r="BE560"/>
  <c r="BE565"/>
  <c r="BE570"/>
  <c r="BE600"/>
  <c r="BE605"/>
  <c r="BE610"/>
  <c r="BE615"/>
  <c r="BE624"/>
  <c r="BE629"/>
  <c r="BE645"/>
  <c r="BE683"/>
  <c r="BE688"/>
  <c r="BE713"/>
  <c r="BE155"/>
  <c r="BE168"/>
  <c r="BE180"/>
  <c r="BE184"/>
  <c r="BE216"/>
  <c r="BE248"/>
  <c r="BE257"/>
  <c r="BE302"/>
  <c r="BE342"/>
  <c r="BE348"/>
  <c r="BE366"/>
  <c r="BE384"/>
  <c r="BE429"/>
  <c r="BE435"/>
  <c r="BE489"/>
  <c r="BE509"/>
  <c r="BE525"/>
  <c r="BE545"/>
  <c r="BE580"/>
  <c r="BE590"/>
  <c r="BE678"/>
  <c r="BE782"/>
  <c r="BE785"/>
  <c r="BE787"/>
  <c r="BE790"/>
  <c r="BK789"/>
  <c r="J789"/>
  <c r="J105"/>
  <c i="3" r="J89"/>
  <c r="E113"/>
  <c i="2" r="J89"/>
  <c r="BE128"/>
  <c r="BE136"/>
  <c r="BE150"/>
  <c r="BE160"/>
  <c r="BE176"/>
  <c r="BE198"/>
  <c r="BE210"/>
  <c r="BE260"/>
  <c r="BE268"/>
  <c r="BE271"/>
  <c r="BE280"/>
  <c r="BE336"/>
  <c r="BE354"/>
  <c r="BE360"/>
  <c r="BE410"/>
  <c r="BE417"/>
  <c r="BE447"/>
  <c r="BE465"/>
  <c r="BE471"/>
  <c r="BE494"/>
  <c r="BE651"/>
  <c r="BE673"/>
  <c r="BE703"/>
  <c r="BE708"/>
  <c r="BE718"/>
  <c r="BE740"/>
  <c i="3" r="BE137"/>
  <c r="BE145"/>
  <c i="2" r="BE144"/>
  <c r="BE243"/>
  <c r="BE286"/>
  <c r="BE294"/>
  <c r="BE327"/>
  <c r="BE423"/>
  <c r="BE441"/>
  <c r="BE477"/>
  <c r="BE483"/>
  <c r="BE499"/>
  <c r="BE514"/>
  <c r="BE530"/>
  <c r="BE535"/>
  <c r="BE550"/>
  <c r="BE555"/>
  <c r="BE575"/>
  <c r="BE585"/>
  <c r="BE595"/>
  <c r="BE634"/>
  <c r="BE639"/>
  <c r="BE659"/>
  <c r="BE665"/>
  <c r="BE693"/>
  <c r="BE698"/>
  <c r="BE723"/>
  <c r="BE728"/>
  <c r="BE734"/>
  <c r="BE748"/>
  <c r="BE757"/>
  <c r="BE765"/>
  <c r="BE771"/>
  <c r="BE780"/>
  <c r="BK279"/>
  <c r="J279"/>
  <c r="J99"/>
  <c i="3" r="F92"/>
  <c r="BE127"/>
  <c r="BE132"/>
  <c r="BE141"/>
  <c r="BE149"/>
  <c r="BE153"/>
  <c r="BE158"/>
  <c r="BE162"/>
  <c r="BE167"/>
  <c r="BE171"/>
  <c r="BE177"/>
  <c r="BE181"/>
  <c r="BE187"/>
  <c r="BE191"/>
  <c r="BK157"/>
  <c r="J157"/>
  <c r="J101"/>
  <c i="2" r="F37"/>
  <c i="1" r="BD95"/>
  <c i="3" r="J34"/>
  <c i="1" r="AW96"/>
  <c i="3" r="F36"/>
  <c i="1" r="BC96"/>
  <c i="2" r="J34"/>
  <c i="1" r="AW95"/>
  <c i="2" r="F34"/>
  <c i="1" r="BA95"/>
  <c i="2" r="F36"/>
  <c i="1" r="BC95"/>
  <c i="2" r="F35"/>
  <c i="1" r="BB95"/>
  <c i="3" r="F34"/>
  <c i="1" r="BA96"/>
  <c i="3" r="F35"/>
  <c i="1" r="BB96"/>
  <c i="3" r="F37"/>
  <c i="1" r="BD96"/>
  <c i="2" l="1" r="T126"/>
  <c r="T125"/>
  <c i="3" r="T125"/>
  <c r="T123"/>
  <c i="2" r="R126"/>
  <c r="R125"/>
  <c i="3" r="R125"/>
  <c r="R123"/>
  <c r="P125"/>
  <c r="P123"/>
  <c i="1" r="AU96"/>
  <c i="2" r="P126"/>
  <c r="P125"/>
  <c i="1" r="AU95"/>
  <c i="2" r="BK126"/>
  <c r="J126"/>
  <c r="J97"/>
  <c i="3" r="BK125"/>
  <c r="J125"/>
  <c r="J98"/>
  <c i="1" r="BD94"/>
  <c r="W33"/>
  <c i="2" r="F33"/>
  <c i="1" r="AZ95"/>
  <c i="2" r="J33"/>
  <c i="1" r="AV95"/>
  <c r="AT95"/>
  <c r="BA94"/>
  <c r="W30"/>
  <c r="BB94"/>
  <c r="W31"/>
  <c i="3" r="F33"/>
  <c i="1" r="AZ96"/>
  <c r="BC94"/>
  <c r="W32"/>
  <c i="3" r="J33"/>
  <c i="1" r="AV96"/>
  <c r="AT96"/>
  <c i="2" l="1" r="BK125"/>
  <c r="J125"/>
  <c i="3" r="BK123"/>
  <c r="J123"/>
  <c r="J96"/>
  <c i="1" r="AU94"/>
  <c r="AY94"/>
  <c r="AW94"/>
  <c r="AK30"/>
  <c r="AZ94"/>
  <c r="W29"/>
  <c i="2" r="J30"/>
  <c i="1" r="AG95"/>
  <c r="AN95"/>
  <c r="AX94"/>
  <c i="2" l="1" r="J96"/>
  <c r="J39"/>
  <c i="1" r="AV94"/>
  <c r="AK29"/>
  <c i="3" r="J30"/>
  <c i="1" r="AG96"/>
  <c r="AN96"/>
  <c i="3" l="1" r="J39"/>
  <c i="1" r="AG94"/>
  <c r="AT94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<sst xmlns="http://schemas.openxmlformats.org/spreadsheetml/2006/main">
  <si>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</si>
  <si>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</si>
  <si>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</si>
  <si>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</si>
  <si>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</si>
  <si>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{7c5e45d2-c2d1-4d35-b655-08dd0e10bae7}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</si>
  <si>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</si>
  <si>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</si>
  <si>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</si>
  <si>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</si>
  <si>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</si>
  <si>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</si>
  <si>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</si>
  <si>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</si>
  <si>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813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</si>
  <si>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</si>
  <si>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</si>
  <si>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Pardubice, ul. Bartolomějská - vodovod</t>
  </si>
  <si>
    <t>KSO:</t>
  </si>
  <si>
    <t>CC-CZ:</t>
  </si>
  <si>
    <t>Místo:</t>
  </si>
  <si>
    <t>Pardubice</t>
  </si>
  <si>
    <t>Datum:</t>
  </si>
  <si>
    <t>24. 7. 2020</t>
  </si>
  <si>
    <t>Zadavatel:</t>
  </si>
  <si>
    <t>IČ:</t>
  </si>
  <si>
    <t>60108631</t>
  </si>
  <si>
    <t>Vodovody a kanalizace, a.s.</t>
  </si>
  <si>
    <t>DIČ:</t>
  </si>
  <si>
    <t>CZ60108631</t>
  </si>
  <si>
    <t>Uchazeč:</t>
  </si>
  <si>
    <t>Vyplň údaj</t>
  </si>
  <si>
    <t>Projektant:</t>
  </si>
  <si>
    <t>64826431</t>
  </si>
  <si>
    <t>VK PROJEKT, spol. s r.o.</t>
  </si>
  <si>
    <t>CZ64826431</t>
  </si>
  <si>
    <t>True</t>
  </si>
  <si>
    <t>Zpracovatel:</t>
  </si>
  <si>
    <t>Ladislav Konvalina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</si>
  <si>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</si>
  <si>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</si>
  <si>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</si>
  <si>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</si>
  <si>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</si>
  <si>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</si>
  <si>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</si>
  <si>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</si>
  <si>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</si>
  <si>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</si>
  <si>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</si>
  <si>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</si>
  <si>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</si>
  <si>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</si>
  <si>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</si>
  <si>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</si>
  <si>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</si>
  <si>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</si>
  <si>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</si>
  <si>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</si>
  <si>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</si>
  <si>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</si>
  <si>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</si>
  <si>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</si>
  <si>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</si>
  <si>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</si>
  <si>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</si>
  <si>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</si>
  <si>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</si>
  <si>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</si>
  <si>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</si>
  <si>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</si>
  <si>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</si>
  <si>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</si>
  <si>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</si>
  <si>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</si>
  <si>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</si>
  <si>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</si>
  <si>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</si>
  <si>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</si>
  <si>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</si>
  <si>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</si>
  <si>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</si>
  <si>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</si>
  <si>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</si>
  <si>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</si>
  <si>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813-1</t>
  </si>
  <si>
    <t>IO 01 - Vodovod ul. Bartolomějská</t>
  </si>
  <si>
    <t>ING</t>
  </si>
  <si>
    <t>1</t>
  </si>
  <si>
    <t>{ef5e6acf-d503-47bd-abf9-36772852ec1e}</t>
  </si>
  <si>
    <t>2</t>
  </si>
  <si>
    <t>813-10</t>
  </si>
  <si>
    <t>VON 01 - Vedlejší a ostatní náklady</t>
  </si>
  <si>
    <t>VON</t>
  </si>
  <si>
    <t>{c6c97868-6862-44a8-8d41-9ffe0603ace8}</t>
  </si>
  <si>
    <t>KRYCÍ LIST SOUPISU PRACÍ</t>
  </si>
  <si>
    <t>Objekt:</t>
  </si>
  <si>
    <t>813-1 - IO 01 - Vodovod ul. Bartolomějská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</si>
  <si>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</si>
  <si>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</si>
  <si>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</si>
  <si>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</si>
  <si>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</si>
  <si>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</si>
  <si>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</si>
  <si>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</si>
  <si>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</si>
  <si>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</si>
  <si>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</si>
  <si>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</si>
  <si>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</si>
  <si>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</si>
  <si>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</si>
  <si>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</si>
  <si>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</si>
  <si>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</si>
  <si>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</si>
  <si>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</si>
  <si>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</si>
  <si>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</si>
  <si>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</si>
  <si>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</si>
  <si>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</si>
  <si>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</si>
  <si>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</si>
  <si>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</si>
  <si>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</si>
  <si>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</si>
  <si>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</si>
  <si>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</si>
  <si>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113106151</t>
  </si>
  <si>
    <t>Rozebrání dlažeb vozovek z velkých kostek s ložem z kameniva ručně</t>
  </si>
  <si>
    <t>m2</t>
  </si>
  <si>
    <t>CS ÚRS 2020 01</t>
  </si>
  <si>
    <t>4</t>
  </si>
  <si>
    <t>-1978272243</t>
  </si>
  <si>
    <t>PP</t>
  </si>
  <si>
    <t>Rozebrání dlažeb a dílců vozovek a ploch s přemístěním hmot na skládku na vzdálenost do 3 m nebo s naložením na dopravní prostředek, s jakoukoliv výplní spár ručně z velkých kostek s ložem z kameniva</t>
  </si>
  <si>
    <t>VV</t>
  </si>
  <si>
    <t>př.č. C.2, D.1.02, D.1.03, D.1.06</t>
  </si>
  <si>
    <t>vodovodní řad</t>
  </si>
  <si>
    <t>57*3</t>
  </si>
  <si>
    <t>vodovodní přípojky</t>
  </si>
  <si>
    <t>34*3</t>
  </si>
  <si>
    <t>Součet</t>
  </si>
  <si>
    <t>113107225</t>
  </si>
  <si>
    <t>Odstranění podkladu z kameniva drceného tl 500 mm strojně pl přes 200 m2</t>
  </si>
  <si>
    <t>-440981079</t>
  </si>
  <si>
    <t>Odstranění podkladů nebo krytů strojně plochy jednotlivě přes 200 m2 s přemístěním hmot na skládku na vzdálenost do 20 m nebo s naložením na dopravní prostředek z kameniva hrubého drceného, o tl. vrstvy přes 400 do 500 mm</t>
  </si>
  <si>
    <t>př.č. C.2, D.1.02, D.1.03, D.2.06</t>
  </si>
  <si>
    <t>57*1,1</t>
  </si>
  <si>
    <t>34*0,8</t>
  </si>
  <si>
    <t>3</t>
  </si>
  <si>
    <t>113201112</t>
  </si>
  <si>
    <t>Vytrhání obrub silničních ležatých</t>
  </si>
  <si>
    <t>m</t>
  </si>
  <si>
    <t>-1772761602</t>
  </si>
  <si>
    <t>Vytrhání obrub s vybouráním lože, s přemístěním hmot na skládku na vzdálenost do 3 m nebo s naložením na dopravní prostředek silničních ležatých</t>
  </si>
  <si>
    <t>př.č. C.2, D.1.01, D.1.02, D.1.03, D.1.06</t>
  </si>
  <si>
    <t>2*11</t>
  </si>
  <si>
    <t>115101201</t>
  </si>
  <si>
    <t>Čerpání vody na dopravní výšku do 10 m průměrný přítok do 500 l/min</t>
  </si>
  <si>
    <t>hod</t>
  </si>
  <si>
    <t>-879388873</t>
  </si>
  <si>
    <t>Čerpání vody na dopravní výšku do 10 m s uvažovaným průměrným přítokem do 500 l/min</t>
  </si>
  <si>
    <t xml:space="preserve">př.č.  D.1.01</t>
  </si>
  <si>
    <t>vodovod a přípojky</t>
  </si>
  <si>
    <t>20*24</t>
  </si>
  <si>
    <t>5</t>
  </si>
  <si>
    <t>115101301</t>
  </si>
  <si>
    <t>Pohotovost čerpací soupravy pro dopravní výšku do 10 m přítok do 500 l/min</t>
  </si>
  <si>
    <t>den</t>
  </si>
  <si>
    <t>-1900102173</t>
  </si>
  <si>
    <t>Pohotovost záložní čerpací soupravy pro dopravní výšku do 10 m s uvažovaným průměrným přítokem do 500 l/min</t>
  </si>
  <si>
    <t>20</t>
  </si>
  <si>
    <t>6</t>
  </si>
  <si>
    <t>119001401</t>
  </si>
  <si>
    <t>Dočasné zajištění potrubí ocelového nebo litinového DN do 200</t>
  </si>
  <si>
    <t>-613976946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</si>
  <si>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</si>
  <si>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>př.č. C.2, D.1.02,</t>
  </si>
  <si>
    <t>vodovod</t>
  </si>
  <si>
    <t>2*1,1</t>
  </si>
  <si>
    <t>přípojky</t>
  </si>
  <si>
    <t>10*0,8</t>
  </si>
  <si>
    <t>7</t>
  </si>
  <si>
    <t>119001421</t>
  </si>
  <si>
    <t>Dočasné zajištění kabelů a kabelových tratí ze 3 volně ložených kabelů</t>
  </si>
  <si>
    <t>1767936054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</si>
  <si>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do 3 kabelů</t>
  </si>
  <si>
    <t>14*1,1</t>
  </si>
  <si>
    <t>33*0,8</t>
  </si>
  <si>
    <t>8</t>
  </si>
  <si>
    <t>119002121</t>
  </si>
  <si>
    <t>Pomocné konstrukce při zabezpečení výkopů přechodovou lávkou l do 2 m včetně zábradlí zřízení</t>
  </si>
  <si>
    <t>kus</t>
  </si>
  <si>
    <t>-698401363</t>
  </si>
  <si>
    <t>Pomocné konstrukce při zabezpečení výkopu vodorovné pochůzné přechodová lávka do délky 2 000 mm včetně zábradlí zřízení</t>
  </si>
  <si>
    <t>9</t>
  </si>
  <si>
    <t>119002122</t>
  </si>
  <si>
    <t>Pomocné konstrukce při zabezpečení výkopů přechodovou lávkou l do 2 m včetně zábradlí odstranění</t>
  </si>
  <si>
    <t>-1670035882</t>
  </si>
  <si>
    <t>Pomocné konstrukce při zabezpečení výkopu vodorovné pochůzné přechodová lávka do délky 2 000 mm včetně zábradlí odstranění</t>
  </si>
  <si>
    <t>10</t>
  </si>
  <si>
    <t>119002411</t>
  </si>
  <si>
    <t>Pojezdový ocelový plech pro zabezpečení výkopu zřízení</t>
  </si>
  <si>
    <t>72952287</t>
  </si>
  <si>
    <t>Pomocné konstrukce při zabezpečení výkopu vodorovné pojízdné z tlustého ocelového plechu šířky výkopu do 1 m zřízení</t>
  </si>
  <si>
    <t>2*(3*3)</t>
  </si>
  <si>
    <t>11</t>
  </si>
  <si>
    <t>119002412</t>
  </si>
  <si>
    <t>Pojezdový ocelový plech pro zabezpečení výkopu odstranění</t>
  </si>
  <si>
    <t>-1821708160</t>
  </si>
  <si>
    <t>Pomocné konstrukce při zabezpečení výkopu vodorovné pojízdné z tlustého ocelového plechu šířky výkopu do 1 m odstranění</t>
  </si>
  <si>
    <t>12</t>
  </si>
  <si>
    <t>119003223</t>
  </si>
  <si>
    <t>Mobilní plotová zábrana s profilovaným plechem výšky do 2,2 m pro zabezpečení výkopu zřízení</t>
  </si>
  <si>
    <t>1623820159</t>
  </si>
  <si>
    <t>Pomocné konstrukce při zabezpečení výkopu svislé ocelové mobilní oplocení, výšky do 2,2 m panely vyplněné profilovaným plechem zřízení</t>
  </si>
  <si>
    <t>zajištění řadu</t>
  </si>
  <si>
    <t>57+57</t>
  </si>
  <si>
    <t>13</t>
  </si>
  <si>
    <t>119003224</t>
  </si>
  <si>
    <t>Mobilní plotová zábrana s profilovaným plechem výšky do 2,2 m pro zabezpečení výkopu odstranění</t>
  </si>
  <si>
    <t>-948739526</t>
  </si>
  <si>
    <t>Pomocné konstrukce při zabezpečení výkopu svislé ocelové mobilní oplocení, výšky do 2,2 m panely vyplněné profilovaným plechem odstranění</t>
  </si>
  <si>
    <t>14</t>
  </si>
  <si>
    <t>132212111</t>
  </si>
  <si>
    <t>Hloubení rýh š do 800 mm v soudržných horninách třídy těžitelnosti I, skupiny 3 ručně</t>
  </si>
  <si>
    <t>m3</t>
  </si>
  <si>
    <t>100179938</t>
  </si>
  <si>
    <t>Hloubení rýh šířky do 800 mm ručně zapažených i nezapažených, s urovnáním dna do předepsaného profilu a spádu v hornině třídy těžitelnosti I skupiny 3 soudržných</t>
  </si>
  <si>
    <t>př.č. D.1.01, D.1.06</t>
  </si>
  <si>
    <t>34*0,8*1,5</t>
  </si>
  <si>
    <t>132212211</t>
  </si>
  <si>
    <t>Hloubení rýh š do 2000 mm v soudržných horninách třídy těžitelnosti I, skupiny 3 ručně</t>
  </si>
  <si>
    <t>1151239959</t>
  </si>
  <si>
    <t>Hloubení rýh šířky přes 800 do 2 000 mm ručně zapažených i nezapažených, s urovnáním dna do předepsaného profilu a spádu v hornině třídy těžitelnosti I skupiny 3 soudržných</t>
  </si>
  <si>
    <t xml:space="preserve">př.č. C.2, D.1.02, D.1.03, </t>
  </si>
  <si>
    <t>57*1,1*1,5</t>
  </si>
  <si>
    <t>16</t>
  </si>
  <si>
    <t>151101101</t>
  </si>
  <si>
    <t>Zřízení příložného pažení a rozepření stěn rýh hl do 2 m</t>
  </si>
  <si>
    <t>-1083147402</t>
  </si>
  <si>
    <t>Zřízení pažení a rozepření stěn rýh pro podzemní vedení pro všechny šířky rýhy příložné pro jakoukoliv mezerovitost, hloubky do 2 m</t>
  </si>
  <si>
    <t>př.č. D.1.01, D.1.02, D.1.03, D.2.06.</t>
  </si>
  <si>
    <t>52*2*1,5</t>
  </si>
  <si>
    <t>přepojení přípojek</t>
  </si>
  <si>
    <t>34*2*1,5</t>
  </si>
  <si>
    <t>17</t>
  </si>
  <si>
    <t>151101111</t>
  </si>
  <si>
    <t>Odstranění příložného pažení a rozepření stěn rýh hl do 2 m</t>
  </si>
  <si>
    <t>1715296318</t>
  </si>
  <si>
    <t>Odstranění pažení a rozepření stěn rýh pro podzemní vedení s uložením materiálu na vzdálenost do 3 m od kraje výkopu příložné, hloubky do 2 m</t>
  </si>
  <si>
    <t>18</t>
  </si>
  <si>
    <t>162751117</t>
  </si>
  <si>
    <t>Vodorovné přemístění do 10000 m výkopku/sypaniny z horniny třídy těžitelnosti I, skupiny 1 až 3</t>
  </si>
  <si>
    <t>881939733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</si>
  <si>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</si>
  <si>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př.č. C.2, D.1.02, D.1.03, d.1.06</t>
  </si>
  <si>
    <t>19</t>
  </si>
  <si>
    <t>162751119</t>
  </si>
  <si>
    <t>Příplatek k vodorovnému přemístění výkopku/sypaniny z horniny třídy těžitelnosti I, skupiny 1 až 3 ZKD 1000 m přes 10000 m</t>
  </si>
  <si>
    <t>254187543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</si>
  <si>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</si>
  <si>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134,85*20 'Přepočtené koeficientem množství</t>
  </si>
  <si>
    <t>171201201</t>
  </si>
  <si>
    <t>Uložení sypaniny na skládky</t>
  </si>
  <si>
    <t>-1000281688</t>
  </si>
  <si>
    <t>171201221</t>
  </si>
  <si>
    <t>Poplatek za uložení na skládce (skládkovné) zeminy a kamení kód odpadu 17 05 04</t>
  </si>
  <si>
    <t>t</t>
  </si>
  <si>
    <t>668385799</t>
  </si>
  <si>
    <t>Poplatek za uložení stavebního odpadu na skládce (skládkovné) zeminy a kamení zatříděného do Katalogu odpadů pod kódem 17 05 04</t>
  </si>
  <si>
    <t>134,85*2 'Přepočtené koeficientem množství</t>
  </si>
  <si>
    <t>22</t>
  </si>
  <si>
    <t>174101101</t>
  </si>
  <si>
    <t>Zásyp jam, šachet rýh nebo kolem objektů sypaninou se zhutněním</t>
  </si>
  <si>
    <t>-1024306418</t>
  </si>
  <si>
    <t>Zásyp sypaninou z jakékoliv horniny s uložením výkopku ve vrstvách se zhutněním jam, šachet, rýh nebo kolem objektů v těchto vykopávkách</t>
  </si>
  <si>
    <t>př.č. D.1.01, D.1.02, D.1.03, D.1.06</t>
  </si>
  <si>
    <t>nevhodná zemina</t>
  </si>
  <si>
    <t>57*1,1*1,1</t>
  </si>
  <si>
    <t>34*0,8*1,1</t>
  </si>
  <si>
    <t>23</t>
  </si>
  <si>
    <t>M</t>
  </si>
  <si>
    <t>583312010</t>
  </si>
  <si>
    <t>štěrkopísek netříděný stabilizační zemina</t>
  </si>
  <si>
    <t>CS ÚRS 2018 01</t>
  </si>
  <si>
    <t>-1139001005</t>
  </si>
  <si>
    <t xml:space="preserve">Kamenivo přírodní těžené pro stavební účely  PTK  (drobné, hrubé, štěrkopísky) kamenivo mimo normu štěrkopísek netříděný (stabilizační zemina)</t>
  </si>
  <si>
    <t>98,89*2 'Přepočtené koeficientem množství</t>
  </si>
  <si>
    <t>24</t>
  </si>
  <si>
    <t>175111101</t>
  </si>
  <si>
    <t>Obsypání potrubí ručně sypaninou bez prohození, uloženou do 3 m</t>
  </si>
  <si>
    <t>2133840627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</si>
  <si>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</si>
  <si>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57*1,1*0,3</t>
  </si>
  <si>
    <t>34*0,8*0,3</t>
  </si>
  <si>
    <t>25</t>
  </si>
  <si>
    <t>58337303</t>
  </si>
  <si>
    <t>štěrkopísek frakce 0/8</t>
  </si>
  <si>
    <t>-551986767</t>
  </si>
  <si>
    <t>26,97*2 'Přepočtené koeficientem množství</t>
  </si>
  <si>
    <t>26</t>
  </si>
  <si>
    <t>34571355</t>
  </si>
  <si>
    <t>trubka elektroinstalační ohebná dvouplášťová korugovaná (chránička) D 94/110mm, HDPE+LDPE</t>
  </si>
  <si>
    <t>-1642756115</t>
  </si>
  <si>
    <t xml:space="preserve">př.č.C.2, D.1.01, </t>
  </si>
  <si>
    <t>řad</t>
  </si>
  <si>
    <t>2*1,5</t>
  </si>
  <si>
    <t>10*1</t>
  </si>
  <si>
    <t>Zakládání</t>
  </si>
  <si>
    <t>27</t>
  </si>
  <si>
    <t>212752101</t>
  </si>
  <si>
    <t>Trativod z drenážních trubek korugovaných PE-HD SN 4 perforace 360° včetně lože otevřený výkop DN 100 pro liniové stavby</t>
  </si>
  <si>
    <t>-754671170</t>
  </si>
  <si>
    <t>Trativody z drenážních trubek pro liniové stavby a komunikace se zřízením štěrkového lože pod trubky a s jejich obsypem v otevřeném výkopu trubka korugovaná sendvičová PE-HD SN 4 celoperforovaná 360° DN 100</t>
  </si>
  <si>
    <t>př.č. C.2, D.1.01, D.1.03,</t>
  </si>
  <si>
    <t>57</t>
  </si>
  <si>
    <t>Vodorovné konstrukce</t>
  </si>
  <si>
    <t>28</t>
  </si>
  <si>
    <t>451573111</t>
  </si>
  <si>
    <t>Lože pod potrubí otevřený výkop ze štěrkopísku</t>
  </si>
  <si>
    <t>-1937185370</t>
  </si>
  <si>
    <t>Lože pod potrubí, stoky a drobné objekty v otevřeném výkopu z písku a štěrkopísku do 63 mm</t>
  </si>
  <si>
    <t>57*1,1*0,1</t>
  </si>
  <si>
    <t>34*0,8*0,1</t>
  </si>
  <si>
    <t>29</t>
  </si>
  <si>
    <t>452313131</t>
  </si>
  <si>
    <t>Podkladní bloky z betonu prostého tř. C 12/15 otevřený výkop</t>
  </si>
  <si>
    <t>-1983419931</t>
  </si>
  <si>
    <t>Podkladní a zajišťovací konstrukce z betonu prostého v otevřeném výkopu bloky pro potrubí z betonu tř. C 12/15</t>
  </si>
  <si>
    <t>př.č.D.1.07</t>
  </si>
  <si>
    <t>B1</t>
  </si>
  <si>
    <t>(0,65*0,55*0,7)+(0,4*0,15*0,2)*1</t>
  </si>
  <si>
    <t>B2</t>
  </si>
  <si>
    <t>(0,4*0,25*0,15)+(0,15*0,25*0,15)*1</t>
  </si>
  <si>
    <t>30</t>
  </si>
  <si>
    <t>452353101</t>
  </si>
  <si>
    <t>Bednění podkladních bloků otevřený výkop</t>
  </si>
  <si>
    <t>930668307</t>
  </si>
  <si>
    <t>Bednění podkladních a zajišťovacích konstrukcí v otevřeném výkopu bloků pro potrubí</t>
  </si>
  <si>
    <t>((0,55*0,75)*2+(0,15*0,2)*2+(0,75*0,65)+(0,4*0,2))*1</t>
  </si>
  <si>
    <t>((0,3*0,25)*2+(0,4*0,15)*2+(0,15*0,15)*2)*1</t>
  </si>
  <si>
    <t>Komunikace pozemní</t>
  </si>
  <si>
    <t>31</t>
  </si>
  <si>
    <t>564871111</t>
  </si>
  <si>
    <t>Podklad ze štěrkodrtě ŠD tl 250 mm</t>
  </si>
  <si>
    <t>1350680357</t>
  </si>
  <si>
    <t xml:space="preserve">Podklad ze štěrkodrti ŠD  s rozprostřením a zhutněním, po zhutnění tl. 250 mm</t>
  </si>
  <si>
    <t>32</t>
  </si>
  <si>
    <t>564962113</t>
  </si>
  <si>
    <t>Podklad z mechanicky zpevněného kameniva MZK tl 220 mm</t>
  </si>
  <si>
    <t>2020817331</t>
  </si>
  <si>
    <t xml:space="preserve">Podklad z mechanicky zpevněného kameniva MZK (minerální beton)  s rozprostřením a s hutněním, po zhutnění tl. 220 mm</t>
  </si>
  <si>
    <t>33</t>
  </si>
  <si>
    <t>591111111</t>
  </si>
  <si>
    <t>Kladení dlažby z kostek velkých z kamene do lože z kameniva těženého tl 50 mm</t>
  </si>
  <si>
    <t>-1326672912</t>
  </si>
  <si>
    <t xml:space="preserve">Kladení dlažby z kostek  s provedením lože do tl. 50 mm, s vyplněním spár, s dvojím beraněním a se smetením přebytečného materiálu na krajnici velkých z kamene, do lože z kameniva těženého</t>
  </si>
  <si>
    <t>Trubní vedení</t>
  </si>
  <si>
    <t>34</t>
  </si>
  <si>
    <t>850265121</t>
  </si>
  <si>
    <t>Výřez nebo výsek na potrubí z trub litinových tlakových DN 100</t>
  </si>
  <si>
    <t>2128227844</t>
  </si>
  <si>
    <t>př.č.D.1.004, D.1.05</t>
  </si>
  <si>
    <t>35</t>
  </si>
  <si>
    <t>851261131</t>
  </si>
  <si>
    <t>Montáž potrubí z trub litinových hrdlových s integrovaným těsněním otevřený výkop DN 100</t>
  </si>
  <si>
    <t>-1911484482</t>
  </si>
  <si>
    <t>Montáž potrubí z trub litinových tlakových hrdlových v otevřeném výkopu s integrovaným těsněním DN 100</t>
  </si>
  <si>
    <t>př.č.D.1.04, D.1.05</t>
  </si>
  <si>
    <t>36</t>
  </si>
  <si>
    <t>55253016_1</t>
  </si>
  <si>
    <t>trouba vodovodní litinová hrdlová dl 6m DN 100</t>
  </si>
  <si>
    <t>2068753729</t>
  </si>
  <si>
    <t>trouba vodovodní litinová hrdlová dl 6m DN 100, vnitřní polyuretanová vrstva, vnější izolace aktivní zinko-hliníková vrstva v množství 400 g/m2.</t>
  </si>
  <si>
    <t>37</t>
  </si>
  <si>
    <t>55251327</t>
  </si>
  <si>
    <t>spoj zámkový pro tvarovku vodovodní vícefunkční DN 100</t>
  </si>
  <si>
    <t>2146171118</t>
  </si>
  <si>
    <t>38</t>
  </si>
  <si>
    <t>851311131_1</t>
  </si>
  <si>
    <t>Montáž potrubí z trub litinových hrdlových s integrovaným těsněním otevřený výkop DN 125</t>
  </si>
  <si>
    <t>-550682357</t>
  </si>
  <si>
    <t xml:space="preserve">Montáž potrubí z trub litinových tlakových hrdlových  v otevřeném výkopu s integrovaným těsněním DN 125</t>
  </si>
  <si>
    <t>39</t>
  </si>
  <si>
    <t>55253002_1</t>
  </si>
  <si>
    <t>trouba vodovodní litinová hrdlová Pz dl 6m DN 125</t>
  </si>
  <si>
    <t>1836616590</t>
  </si>
  <si>
    <t>trouba vodovodní litinová hrdlová dl 6m DN 125, vnitřní polyuretanová vrstva, vnější izolace aktivní zinko-hliníková vrstva v množství 400 g/m2.</t>
  </si>
  <si>
    <t>6*1,01 'Přepočtené koeficientem množství</t>
  </si>
  <si>
    <t>40</t>
  </si>
  <si>
    <t>857242121</t>
  </si>
  <si>
    <t>Montáž litinových tvarovek jednoosých přírubových otevřený výkop DN 80</t>
  </si>
  <si>
    <t>258642654</t>
  </si>
  <si>
    <t>Montáž litinových tvarovek na potrubí litinovém tlakovém jednoosých na potrubí z trub přírubových v otevřeném výkopu, kanálu nebo v šachtě DN 80</t>
  </si>
  <si>
    <t>41</t>
  </si>
  <si>
    <t>55250642</t>
  </si>
  <si>
    <t>koleno přírubové s patkou PP litinové DN 80</t>
  </si>
  <si>
    <t>-1930821906</t>
  </si>
  <si>
    <t>1*1,01 'Přepočtené koeficientem množství</t>
  </si>
  <si>
    <t>42</t>
  </si>
  <si>
    <t>857261131</t>
  </si>
  <si>
    <t>Montáž litinových tvarovek jednoosých hrdlových otevřený výkop s integrovaným těsněním DN 100</t>
  </si>
  <si>
    <t>-1778874063</t>
  </si>
  <si>
    <t>Montáž litinových tvarovek na potrubí litinovém tlakovém jednoosých na potrubí z trub hrdlových v otevřeném výkopu, kanálu nebo v šachtě s integrovaným těsněním DN 100</t>
  </si>
  <si>
    <t>2+1</t>
  </si>
  <si>
    <t>43</t>
  </si>
  <si>
    <t>55253905</t>
  </si>
  <si>
    <t>koleno hrdlové z tvárné litiny,práškový epoxid tl 250µm MMK-kus DN 100-11,25°</t>
  </si>
  <si>
    <t>6197442</t>
  </si>
  <si>
    <t>2*1,01 'Přepočtené koeficientem množství</t>
  </si>
  <si>
    <t>44</t>
  </si>
  <si>
    <t>55253917</t>
  </si>
  <si>
    <t>koleno hrdlové z tvárné litiny,práškový epoxid tl 250µm MMK-kus DN 100-22,5°</t>
  </si>
  <si>
    <t>-1467815324</t>
  </si>
  <si>
    <t>45</t>
  </si>
  <si>
    <t>857262122</t>
  </si>
  <si>
    <t>Montáž litinových tvarovek jednoosých přírubových otevřený výkop DN 100</t>
  </si>
  <si>
    <t>938019494</t>
  </si>
  <si>
    <t>Montáž litinových tvarovek na potrubí litinovém tlakovém jednoosých na potrubí z trub přírubových v otevřeném výkopu, kanálu nebo v šachtě DN 100</t>
  </si>
  <si>
    <t>1+1</t>
  </si>
  <si>
    <t>46</t>
  </si>
  <si>
    <t>55253893</t>
  </si>
  <si>
    <t>tvarovka přírubová s hrdlem z tvárné litiny,práškový epoxid tl 250µm EU-kus dl 130mm DN 100</t>
  </si>
  <si>
    <t>1740653151</t>
  </si>
  <si>
    <t>47</t>
  </si>
  <si>
    <t>55253490</t>
  </si>
  <si>
    <t>tvarovka přírubová litinová s hladkým koncem,práškový epoxid tl 250µm F-kus DN 100</t>
  </si>
  <si>
    <t>1891081414</t>
  </si>
  <si>
    <t>48</t>
  </si>
  <si>
    <t>857263131</t>
  </si>
  <si>
    <t>Montáž litinových tvarovek odbočných hrdlových otevřený výkop s integrovaným těsněním DN 100</t>
  </si>
  <si>
    <t>1560743445</t>
  </si>
  <si>
    <t>Montáž litinových tvarovek na potrubí litinovém tlakovém odbočných na potrubí z trub hrdlových v otevřeném výkopu, kanálu nebo v šachtě s integrovaným těsněním DN 100</t>
  </si>
  <si>
    <t xml:space="preserve">př.č. D.2.04,  D.2.05</t>
  </si>
  <si>
    <t>49</t>
  </si>
  <si>
    <t>552537450</t>
  </si>
  <si>
    <t>tvarovka hrdlová spoj TYTON s přírubovou odbočkou z tvárné litiny,práškový epoxid, tl.250µm MMA-kus DN 100/80 mm</t>
  </si>
  <si>
    <t>-1561179913</t>
  </si>
  <si>
    <t>Trouby a tvarovky litinové tlakové tvarovky hrdlové s přírubovou odbočkou zn.(A) MMA, tvárná litina tvarovky hrdlové s přírubovou odbočkou zn. MMA (Duktus) tvárná litina dle ČSN EN 545 uvnitř i vně: práškový epoxid dle GSK-RAL, min. tl. 250 µm DN 100/80</t>
  </si>
  <si>
    <t>50</t>
  </si>
  <si>
    <t>857264122</t>
  </si>
  <si>
    <t>Montáž litinových tvarovek odbočných přírubových otevřený výkop DN 100</t>
  </si>
  <si>
    <t>-1339474914</t>
  </si>
  <si>
    <t>Montáž litinových tvarovek na potrubí litinovém tlakovém odbočných na potrubí z trub přírubových v otevřeném výkopu, kanálu nebo v šachtě DN 100</t>
  </si>
  <si>
    <t>51</t>
  </si>
  <si>
    <t>55253522_1R</t>
  </si>
  <si>
    <t>tvarovka přírubová litinová s přírubovou odbočkou,práškový epoxid tl250µm T-kus DN 100/100mm</t>
  </si>
  <si>
    <t>1460198554</t>
  </si>
  <si>
    <t>tvarovka přírubová litinová s přírubovou odbočkou,práškový epoxid tl250µm T-kus DN 125/100mm</t>
  </si>
  <si>
    <t>př.č.D.2.04, D.2.05</t>
  </si>
  <si>
    <t>52</t>
  </si>
  <si>
    <t>857311131_1</t>
  </si>
  <si>
    <t>Montáž litinových tvarovek jednoosých hrdlových otevřený výkop s integrovaným těsněním DN 125</t>
  </si>
  <si>
    <t>-1845493776</t>
  </si>
  <si>
    <t>Montáž litinových tvarovek na potrubí litinovém tlakovém jednoosých na potrubí z trub hrdlových v otevřeném výkopu, kanálu nebo v šachtě s integrovaným těsněním DN 125</t>
  </si>
  <si>
    <t>53</t>
  </si>
  <si>
    <t>797412500016_1R</t>
  </si>
  <si>
    <t xml:space="preserve">WAGA  SPOJKA HRDLO-HRDLO DN 125/125</t>
  </si>
  <si>
    <t>1743968324</t>
  </si>
  <si>
    <t>54</t>
  </si>
  <si>
    <t>857312122_1R</t>
  </si>
  <si>
    <t>Montáž litinových tvarovek jednoosých přírubových otevřený výkop DN 125</t>
  </si>
  <si>
    <t>921483889</t>
  </si>
  <si>
    <t>Montáž litinových tvarovek na potrubí litinovém tlakovém jednoosých na potrubí z trub přírubových v otevřeném výkopu, kanálu nebo v šachtě DN 125</t>
  </si>
  <si>
    <t>55</t>
  </si>
  <si>
    <t>55253491</t>
  </si>
  <si>
    <t>tvarovka přírubová litinová s hladkým koncem,práškový epoxid tl 250µm F-kus DN 125</t>
  </si>
  <si>
    <t>696857363</t>
  </si>
  <si>
    <t>56</t>
  </si>
  <si>
    <t>55259818</t>
  </si>
  <si>
    <t>přechod přírubový tvárná litina dl 200mm DN 125/100</t>
  </si>
  <si>
    <t>-1171801745</t>
  </si>
  <si>
    <t>857314122_1R</t>
  </si>
  <si>
    <t>Montáž litinových tvarovek odbočných přírubových otevřený výkop DN 125</t>
  </si>
  <si>
    <t>1386411873</t>
  </si>
  <si>
    <t>Montáž litinových tvarovek na potrubí litinovém tlakovém odbočných na potrubí z trub přírubových v otevřeném výkopu, kanálu nebo v šachtě DN 125</t>
  </si>
  <si>
    <t>58</t>
  </si>
  <si>
    <t>55253523</t>
  </si>
  <si>
    <t>tvarovka přírubová litinová vodovodní s přírubovou odbočkou PN10/16 T-kus DN 125/125</t>
  </si>
  <si>
    <t>1135348880</t>
  </si>
  <si>
    <t>59</t>
  </si>
  <si>
    <t>871161141</t>
  </si>
  <si>
    <t>Montáž potrubí z PE100 SDR 11 otevřený výkop svařovaných na tupo D 32 x 3,0 mm</t>
  </si>
  <si>
    <t>1995789169</t>
  </si>
  <si>
    <t>Montáž vodovodního potrubí z plastů v otevřeném výkopu z polyetylenu PE 100 svařovaných na tupo SDR 11/PN16 D 32 x 3,0 mm</t>
  </si>
  <si>
    <t>60</t>
  </si>
  <si>
    <t>28613110</t>
  </si>
  <si>
    <t>potrubí vodovodní PE100 PN 16 SDR11 6m 100m 32x3,0mm</t>
  </si>
  <si>
    <t>535181781</t>
  </si>
  <si>
    <t>61</t>
  </si>
  <si>
    <t>630003203216</t>
  </si>
  <si>
    <t>TVAROVKA ISO SPOJKA DN 32-32</t>
  </si>
  <si>
    <t>-218070136</t>
  </si>
  <si>
    <t>TVAROVKY ISO SPOJKA DN 32-32</t>
  </si>
  <si>
    <t>62</t>
  </si>
  <si>
    <t>630003200116_1R</t>
  </si>
  <si>
    <t>PŘECHODKA PE/OCEL 32-1"</t>
  </si>
  <si>
    <t>350458680</t>
  </si>
  <si>
    <t>63</t>
  </si>
  <si>
    <t>871171141</t>
  </si>
  <si>
    <t>Montáž potrubí z PE100 SDR 11 otevřený výkop svařovaných na tupo D 40 x 3,7 mm</t>
  </si>
  <si>
    <t>-974569427</t>
  </si>
  <si>
    <t>Montáž vodovodního potrubí z plastů v otevřeném výkopu z polyetylenu PE 100 svařovaných na tupo SDR 11/PN16 D 40 x 3,7 mm</t>
  </si>
  <si>
    <t>64</t>
  </si>
  <si>
    <t>28613111</t>
  </si>
  <si>
    <t>potrubí vodovodní PE100 PN 16 SDR11 6m 100m 40x3,7mm</t>
  </si>
  <si>
    <t>-1798539744</t>
  </si>
  <si>
    <t>3*1,015 'Přepočtené koeficientem množství</t>
  </si>
  <si>
    <t>65</t>
  </si>
  <si>
    <t>620004005416_1R</t>
  </si>
  <si>
    <t>TVAROVKA ISO SPOJKA DN 40-5/4"</t>
  </si>
  <si>
    <t>-228665485</t>
  </si>
  <si>
    <t>66</t>
  </si>
  <si>
    <t>879171111</t>
  </si>
  <si>
    <t>Montáž vodovodní přípojky na potrubí DN 32</t>
  </si>
  <si>
    <t>CS ÚRS 2019 01</t>
  </si>
  <si>
    <t>536582697</t>
  </si>
  <si>
    <t>Montáž napojení vodovodní přípojky v otevřeném výkopu ve sklonu přes 20 % DN 32</t>
  </si>
  <si>
    <t>67</t>
  </si>
  <si>
    <t>879181111</t>
  </si>
  <si>
    <t>Montáž vodovodní přípojky na potrubí DN 40</t>
  </si>
  <si>
    <t>-280374267</t>
  </si>
  <si>
    <t>Montáž napojení vodovodní přípojky v otevřeném výkopu ve sklonu přes 20 % DN 40</t>
  </si>
  <si>
    <t>68</t>
  </si>
  <si>
    <t>891173111</t>
  </si>
  <si>
    <t>Montáž vodovodního ventilu hlavního pro přípojky DN 32</t>
  </si>
  <si>
    <t>-955804098</t>
  </si>
  <si>
    <t>Montáž vodovodních armatur na potrubí ventilů hlavních pro přípojky DN 32</t>
  </si>
  <si>
    <t>69</t>
  </si>
  <si>
    <t>280000103216_1R</t>
  </si>
  <si>
    <t>ŠOUPÁTKO ISO DOMOVNÍ PŘÍPOJKY DN 32-1"</t>
  </si>
  <si>
    <t>120573414</t>
  </si>
  <si>
    <t>ŠOUPÁTKO DOMOVNÍ PŘÍPOJKY ISO LITINA DN 32-5/4"</t>
  </si>
  <si>
    <t>70</t>
  </si>
  <si>
    <t>960113018004</t>
  </si>
  <si>
    <t>SOUPRAVA ZEMNÍ TELESKOPICKÁ DOM. ŠOUPÁTKA-1,3-1,8</t>
  </si>
  <si>
    <t>-1862654686</t>
  </si>
  <si>
    <t>ZEMNÍ SOUPRAVY ŠOUPÁTKOVÉ TELESKOPICKÉ 3/4"-2" (1,3-1,8m)</t>
  </si>
  <si>
    <t>71</t>
  </si>
  <si>
    <t>891183111</t>
  </si>
  <si>
    <t>Montáž vodovodního ventilu hlavního pro přípojky DN 40</t>
  </si>
  <si>
    <t>-1454186434</t>
  </si>
  <si>
    <t>Montáž vodovodních armatur na potrubí ventilů hlavních pro přípojky DN 40</t>
  </si>
  <si>
    <t>72</t>
  </si>
  <si>
    <t>280005404016_1R</t>
  </si>
  <si>
    <t>ŠOUPÁTKO ISO DOMOVNÍ PŘÍPOJKY 40-5/4"</t>
  </si>
  <si>
    <t>-801839285</t>
  </si>
  <si>
    <t>73</t>
  </si>
  <si>
    <t>891241111</t>
  </si>
  <si>
    <t>Montáž vodovodních šoupátek otevřený výkop DN 80</t>
  </si>
  <si>
    <t>-1914376938</t>
  </si>
  <si>
    <t>Montáž vodovodních armatur na potrubí šoupátek v otevřeném výkopu nebo v šachtách s osazením zemní soupravy (bez poklopů) DN 80</t>
  </si>
  <si>
    <t>74</t>
  </si>
  <si>
    <t>-1638701326</t>
  </si>
  <si>
    <t>75</t>
  </si>
  <si>
    <t>400208000016_1R</t>
  </si>
  <si>
    <t>ŠOUPĚ E2 PŘÍRUBOVÉ KRÁTKÉ DN 80</t>
  </si>
  <si>
    <t>1992075896</t>
  </si>
  <si>
    <t>76</t>
  </si>
  <si>
    <t>950205010003</t>
  </si>
  <si>
    <t>SOUPRAVA ZEMNÍ TELESKOPICKÁ E2-1,3 -1,8</t>
  </si>
  <si>
    <t>1741407330</t>
  </si>
  <si>
    <t>ZEMNÍ SOUPRAVY ŠOUPÁTKOVÉ TELESKOPICKÉ 50-100 (1,3-1,8m)</t>
  </si>
  <si>
    <t>77</t>
  </si>
  <si>
    <t>891247111</t>
  </si>
  <si>
    <t>Montáž hydrantů podzemních DN 80</t>
  </si>
  <si>
    <t>-729988867</t>
  </si>
  <si>
    <t>Montáž vodovodních armatur na potrubí hydrantů podzemních (bez osazení poklopů) DN 80</t>
  </si>
  <si>
    <t>78</t>
  </si>
  <si>
    <t>K24008015016</t>
  </si>
  <si>
    <t>HYDRANT DUO PODZEMNÍ DN 80/1,5 m</t>
  </si>
  <si>
    <t>1631723846</t>
  </si>
  <si>
    <t>HYDRANT POZDEMNÍ DUO DN 80/1,5 m</t>
  </si>
  <si>
    <t>79</t>
  </si>
  <si>
    <t>348200000000_1</t>
  </si>
  <si>
    <t>HYDRANTOVÁ DRENÁŽ</t>
  </si>
  <si>
    <t>1839803939</t>
  </si>
  <si>
    <t>80</t>
  </si>
  <si>
    <t>891261111</t>
  </si>
  <si>
    <t>Montáž vodovodních šoupátek otevřený výkop DN 100</t>
  </si>
  <si>
    <t>446077757</t>
  </si>
  <si>
    <t>Montáž vodovodních armatur na potrubí šoupátek v otevřeném výkopu nebo v šachtách s osazením zemní soupravy (bez poklopů) DN 100</t>
  </si>
  <si>
    <t>81</t>
  </si>
  <si>
    <t>400210000016_1R</t>
  </si>
  <si>
    <t>ŠOUPĚ E2 PŘÍRUBOVÉ KRÁTKÉ DN 100</t>
  </si>
  <si>
    <t>KS</t>
  </si>
  <si>
    <t>121084419</t>
  </si>
  <si>
    <t>VODA Šoupata ŠOUPĚ E2 PŘÍRUBOVÉ KRÁTKÉ DN 100</t>
  </si>
  <si>
    <t>82</t>
  </si>
  <si>
    <t>-496509842</t>
  </si>
  <si>
    <t>83</t>
  </si>
  <si>
    <t>891269111</t>
  </si>
  <si>
    <t>Montáž navrtávacích pasů na potrubí z jakýchkoli trub DN 100</t>
  </si>
  <si>
    <t>1422774380</t>
  </si>
  <si>
    <t>Montáž vodovodních armatur na potrubí navrtávacích pasů s ventilem Jt 1 MPa, na potrubí z trub litinových, ocelových nebo plastických hmot DN 100</t>
  </si>
  <si>
    <t>84</t>
  </si>
  <si>
    <t>42271414</t>
  </si>
  <si>
    <t>pás navrtávací z tvárné litiny DN 100mm, rozsah (114-119), odbočky 1",5/4",6/4",2"</t>
  </si>
  <si>
    <t>418507368</t>
  </si>
  <si>
    <t>navrtací pas DN 100/1"</t>
  </si>
  <si>
    <t>navrtací pas DN 100/5/4"</t>
  </si>
  <si>
    <t>85</t>
  </si>
  <si>
    <t>891311112_1R</t>
  </si>
  <si>
    <t>Montáž vodovodních šoupátek otevřený výkop DN 125</t>
  </si>
  <si>
    <t>327074650</t>
  </si>
  <si>
    <t>Montáž vodovodních armatur na potrubí šoupátek nebo klapek uzavíracích v otevřeném výkopu nebo v šachtách s osazením zemní soupravy (bez poklopů) DN 125</t>
  </si>
  <si>
    <t>86</t>
  </si>
  <si>
    <t>HWL.400212500016</t>
  </si>
  <si>
    <t>ŠOUPĚ E2 PŘÍRUBOVÉ KRÁTKÉ 125</t>
  </si>
  <si>
    <t>-2010016138</t>
  </si>
  <si>
    <t>87</t>
  </si>
  <si>
    <t>-1147117089</t>
  </si>
  <si>
    <t>88</t>
  </si>
  <si>
    <t>892241111</t>
  </si>
  <si>
    <t>Tlaková zkouška vodou potrubí do 80</t>
  </si>
  <si>
    <t>-77800987</t>
  </si>
  <si>
    <t>Tlakové zkoušky vodou na potrubí DN do 80</t>
  </si>
  <si>
    <t>př.č.D.1.01</t>
  </si>
  <si>
    <t>89</t>
  </si>
  <si>
    <t>892271111</t>
  </si>
  <si>
    <t>Tlaková zkouška vodou potrubí DN 100 nebo 125</t>
  </si>
  <si>
    <t>-907562292</t>
  </si>
  <si>
    <t>Tlakové zkoušky vodou na potrubí DN 100 nebo 125</t>
  </si>
  <si>
    <t>90</t>
  </si>
  <si>
    <t>892273122</t>
  </si>
  <si>
    <t>Proplach a dezinfekce vodovodního potrubí DN od 80 do 125</t>
  </si>
  <si>
    <t>-1715324538</t>
  </si>
  <si>
    <t>91</t>
  </si>
  <si>
    <t>892372111</t>
  </si>
  <si>
    <t>Zabezpečení konců potrubí DN do 300 při tlakových zkouškách vodou</t>
  </si>
  <si>
    <t>-1533188908</t>
  </si>
  <si>
    <t>Tlakové zkoušky vodou zabezpečení konců potrubí při tlakových zkouškách DN do 300</t>
  </si>
  <si>
    <t>92</t>
  </si>
  <si>
    <t>899101211</t>
  </si>
  <si>
    <t>Demontáž poklopů litinových nebo ocelových včetně rámů hmotnosti do 50 kg</t>
  </si>
  <si>
    <t>378094925</t>
  </si>
  <si>
    <t>Demontáž poklopů litinových a ocelových včetně rámů, hmotnosti jednotlivě do 50 kg</t>
  </si>
  <si>
    <t>řad-šoupátkové poklopy</t>
  </si>
  <si>
    <t>93</t>
  </si>
  <si>
    <t>891181811</t>
  </si>
  <si>
    <t>Demontáž vodovodních šoupátek otevřený výkop DN 40</t>
  </si>
  <si>
    <t>836976518</t>
  </si>
  <si>
    <t>Demontáž vodovodních armatur na potrubí šoupátek nebo klapek uzavíracích v otevřeném výkopu nebo v šachtách DN 40</t>
  </si>
  <si>
    <t>94</t>
  </si>
  <si>
    <t>891261811</t>
  </si>
  <si>
    <t>Demontáž vodovodních šoupátek otevřený výkop DN 100</t>
  </si>
  <si>
    <t>1628165372</t>
  </si>
  <si>
    <t>Demontáž vodovodních armatur na potrubí šoupátek nebo klapek uzavíracích v otevřeném výkopu nebo v šachtách DN 100</t>
  </si>
  <si>
    <t>95</t>
  </si>
  <si>
    <t>899401111</t>
  </si>
  <si>
    <t>Osazení poklopů litinových ventilových</t>
  </si>
  <si>
    <t>-899366218</t>
  </si>
  <si>
    <t>96</t>
  </si>
  <si>
    <t>165000000001</t>
  </si>
  <si>
    <t>POKLOP ULIČNÍ TĚŽKÝ DN VODA</t>
  </si>
  <si>
    <t>1418394679</t>
  </si>
  <si>
    <t>POKLOPY DOMOVNÍ PŘÍPOJKY ULIČNÍ TĚŽKÝ VODA</t>
  </si>
  <si>
    <t>97</t>
  </si>
  <si>
    <t>348100000000</t>
  </si>
  <si>
    <t>PODKLAD. DESKA UNI</t>
  </si>
  <si>
    <t>1664124407</t>
  </si>
  <si>
    <t>PODKLADOVÁ DESKA UNIVERZÁLNÍ ŠOUPÁTKOVÁ</t>
  </si>
  <si>
    <t>98</t>
  </si>
  <si>
    <t>899401112</t>
  </si>
  <si>
    <t>Osazení poklopů litinových šoupátkových</t>
  </si>
  <si>
    <t>-1902146040</t>
  </si>
  <si>
    <t>99</t>
  </si>
  <si>
    <t>175000000001</t>
  </si>
  <si>
    <t>POKLOP ULIČNÍ ŠOUP. DN VODA</t>
  </si>
  <si>
    <t>-1073866308</t>
  </si>
  <si>
    <t>POKLOPY ŠOUPATA ULIČNÍ VODA</t>
  </si>
  <si>
    <t>100</t>
  </si>
  <si>
    <t>505198441</t>
  </si>
  <si>
    <t>101</t>
  </si>
  <si>
    <t>899401113</t>
  </si>
  <si>
    <t>Osazení poklopů litinových hydrantových</t>
  </si>
  <si>
    <t>1986686037</t>
  </si>
  <si>
    <t>102</t>
  </si>
  <si>
    <t>195000000000_1R</t>
  </si>
  <si>
    <t>POKLOP K PODZEMNÍ HYDRANT DN LITINA</t>
  </si>
  <si>
    <t>-2139903289</t>
  </si>
  <si>
    <t>103</t>
  </si>
  <si>
    <t>348200000000</t>
  </si>
  <si>
    <t>PODKLAD. DESKA POD HYDRANT.POKLOP</t>
  </si>
  <si>
    <t>-1303219483</t>
  </si>
  <si>
    <t>PODKLADOVÁ DESKA POD HYDRANTOVÝ POKLOP</t>
  </si>
  <si>
    <t>104</t>
  </si>
  <si>
    <t>899712111</t>
  </si>
  <si>
    <t>Orientační tabulky na zdivu</t>
  </si>
  <si>
    <t>-931901784</t>
  </si>
  <si>
    <t>Orientační tabulky na vodovodních a kanalizačních řadech na zdivu</t>
  </si>
  <si>
    <t xml:space="preserve">př.č.D.1.05, </t>
  </si>
  <si>
    <t>105</t>
  </si>
  <si>
    <t>562890400</t>
  </si>
  <si>
    <t>tabule orientační z plastu velká</t>
  </si>
  <si>
    <t>662627615</t>
  </si>
  <si>
    <t>Součásti tvářené z plastů pro výrobní spotřebu ostatní tabulky, čísla a znaky vodárenské orientační tabule velká 105 x 150 mm</t>
  </si>
  <si>
    <t>106</t>
  </si>
  <si>
    <t>899721111</t>
  </si>
  <si>
    <t>Signalizační vodič DN do 150 mm na potrubí PVC</t>
  </si>
  <si>
    <t>253753310</t>
  </si>
  <si>
    <t>Signalizační vodič na potrubí PVC DN do 150 mm</t>
  </si>
  <si>
    <t xml:space="preserve">př.č.D.2.05, </t>
  </si>
  <si>
    <t>107</t>
  </si>
  <si>
    <t>899722113</t>
  </si>
  <si>
    <t>Krytí potrubí z plastů výstražnou fólií z PVC 34cm</t>
  </si>
  <si>
    <t>1217834634</t>
  </si>
  <si>
    <t>Krytí potrubí z plastů výstražnou fólií z PVC šířky 34cm</t>
  </si>
  <si>
    <t>Ostatní konstrukce a práce-bourání</t>
  </si>
  <si>
    <t>108</t>
  </si>
  <si>
    <t>916241213</t>
  </si>
  <si>
    <t>Osazení obrubníku kamenného stojatého s boční opěrou do lože z betonu prostého</t>
  </si>
  <si>
    <t>-992475177</t>
  </si>
  <si>
    <t>Osazení obrubníku kamenného se zřízením lože, s vyplněním a zatřením spár cementovou maltou stojatého s boční opěrou z betonu prostého, do lože z betonu prostého</t>
  </si>
  <si>
    <t>př.č. C.2, D.2.01, D.2.02, D.2.0,3, D.1.08</t>
  </si>
  <si>
    <t>2*2</t>
  </si>
  <si>
    <t>propojení 1</t>
  </si>
  <si>
    <t>2*1</t>
  </si>
  <si>
    <t>109</t>
  </si>
  <si>
    <t>979024443</t>
  </si>
  <si>
    <t>Očištění vybouraných obrubníků a krajníků silničních</t>
  </si>
  <si>
    <t>-360810282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</si>
  <si>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</si>
  <si>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110</t>
  </si>
  <si>
    <t>979071111</t>
  </si>
  <si>
    <t>Očištění dlažebních kostek velkých s původním spárováním kamenivem těženým</t>
  </si>
  <si>
    <t>-625354982</t>
  </si>
  <si>
    <t xml:space="preserve">Očištění vybouraných dlažebních kostek  od spojovacího materiálu, s uložením očištěných kostek na skládku, s odklizením odpadových hmot na hromady a s odklizením vybouraných kostek na vzdálenost do 3 m velkých, s původním vyplněním spár kamenivem těženým</t>
  </si>
  <si>
    <t>př.č. C.2, D.2.02, D.2.03, D.2.07</t>
  </si>
  <si>
    <t>997</t>
  </si>
  <si>
    <t>Přesun sutě</t>
  </si>
  <si>
    <t>111</t>
  </si>
  <si>
    <t>997006512</t>
  </si>
  <si>
    <t>Vodorovné doprava suti s naložením a složením na skládku do 1 km</t>
  </si>
  <si>
    <t>1371642500</t>
  </si>
  <si>
    <t>Vodorovná doprava suti na skládku s naložením na dopravní prostředek a složením přes 100 m do 1 km</t>
  </si>
  <si>
    <t>112</t>
  </si>
  <si>
    <t>997006519</t>
  </si>
  <si>
    <t>Příplatek k vodorovnému přemístění suti na skládku ZKD 1 km přes 1 km</t>
  </si>
  <si>
    <t>-598684321</t>
  </si>
  <si>
    <t>Vodorovná doprava suti na skládku s naložením na dopravní prostředek a složením Příplatek k ceně za každý další i započatý 1 km</t>
  </si>
  <si>
    <t>188,498*20 'Přepočtené koeficientem množství</t>
  </si>
  <si>
    <t>113</t>
  </si>
  <si>
    <t>997006551</t>
  </si>
  <si>
    <t>Hrubé urovnání suti na skládce bez zhutnění</t>
  </si>
  <si>
    <t>996790147</t>
  </si>
  <si>
    <t>114</t>
  </si>
  <si>
    <t>997221655</t>
  </si>
  <si>
    <t>-164698901</t>
  </si>
  <si>
    <t>998</t>
  </si>
  <si>
    <t>Přesun hmot</t>
  </si>
  <si>
    <t>115</t>
  </si>
  <si>
    <t>998273102</t>
  </si>
  <si>
    <t>Přesun hmot pro trubní vedení z trub litinových otevřený výkop</t>
  </si>
  <si>
    <t>24963285</t>
  </si>
  <si>
    <t>Přesun hmot pro trubní vedení hloubené z trub litinových pro vodovody nebo kanalizace v otevřeném výkopu dopravní vzdálenost do 15 m</t>
  </si>
  <si>
    <t>813-10 - VON 01 - Vedlejší a ostatní náklady</t>
  </si>
  <si>
    <t>VRN - Vedlejší rozpočtové náklady</t>
  </si>
  <si>
    <t xml:space="preserve">    0 -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</si>
  <si>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</si>
  <si>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</si>
  <si>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</si>
  <si>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</si>
  <si>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</si>
  <si>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</si>
  <si>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002100002_1R</t>
  </si>
  <si>
    <t>Vytýčení veškerých inž. sítí</t>
  </si>
  <si>
    <t>kpl</t>
  </si>
  <si>
    <t>-1303881726</t>
  </si>
  <si>
    <t>větně zpětného protokolárního předání jejich správcům</t>
  </si>
  <si>
    <t>002100002_2R</t>
  </si>
  <si>
    <t>Zajištění dodávky vody v průběhu stavby</t>
  </si>
  <si>
    <t>45127368</t>
  </si>
  <si>
    <t>Náhradní dodávka vody</t>
  </si>
  <si>
    <t>57+34</t>
  </si>
  <si>
    <t>VRN1</t>
  </si>
  <si>
    <t>Průzkumné, geodetické a projektové práce</t>
  </si>
  <si>
    <t>012103000</t>
  </si>
  <si>
    <t>Geodetické práce před výstavbou - vytyčení inženýrských sítí</t>
  </si>
  <si>
    <t>soubor</t>
  </si>
  <si>
    <t>1299675417</t>
  </si>
  <si>
    <t>012303000</t>
  </si>
  <si>
    <t>Geodetické práce po výstavbě</t>
  </si>
  <si>
    <t>CS ÚRS 2015 01</t>
  </si>
  <si>
    <t>1348144106</t>
  </si>
  <si>
    <t>Průzkumné, geodetické a projektové práce geodetické práce po výstavbě</t>
  </si>
  <si>
    <t>013244000_1R</t>
  </si>
  <si>
    <t>Plán zásad organizace výstavby</t>
  </si>
  <si>
    <t>698546523</t>
  </si>
  <si>
    <t>013244000_2R</t>
  </si>
  <si>
    <t>Prováděcí dokumentace organizace dopravy v průběhu stavby</t>
  </si>
  <si>
    <t>-1967656212</t>
  </si>
  <si>
    <t>013254000_1R</t>
  </si>
  <si>
    <t>Dokumentace skutečného provedení stavby</t>
  </si>
  <si>
    <t>-242268721</t>
  </si>
  <si>
    <t>VRN2</t>
  </si>
  <si>
    <t>Příprava staveniště</t>
  </si>
  <si>
    <t>022002000</t>
  </si>
  <si>
    <t>Přeložení konstrukcí</t>
  </si>
  <si>
    <t>1024</t>
  </si>
  <si>
    <t>-1049302667</t>
  </si>
  <si>
    <t>Odstranění a znovu zřízení části venkovní zahrádky u objektu Galery</t>
  </si>
  <si>
    <t>VRN3</t>
  </si>
  <si>
    <t>Zařízení staveniště</t>
  </si>
  <si>
    <t>030001000_1R</t>
  </si>
  <si>
    <t>Zajištění kompletního zařízení staveniště včetně připojení na inž. sítě</t>
  </si>
  <si>
    <t>-153100425</t>
  </si>
  <si>
    <t>dle plánu zása organizace výstavby</t>
  </si>
  <si>
    <t>034103000</t>
  </si>
  <si>
    <t>Oplocení staveniště</t>
  </si>
  <si>
    <t>-2146521180</t>
  </si>
  <si>
    <t>034203000</t>
  </si>
  <si>
    <t>Zajištění přístupu na pozemky sousedících se staveništěm</t>
  </si>
  <si>
    <t>-761127468</t>
  </si>
  <si>
    <t>10x přejezdový plech</t>
  </si>
  <si>
    <t>50x lávka</t>
  </si>
  <si>
    <t>034403000</t>
  </si>
  <si>
    <t>Dopravní značení na staveništi</t>
  </si>
  <si>
    <t>1047933710</t>
  </si>
  <si>
    <t>039103000_1R</t>
  </si>
  <si>
    <t>Rozebrání, bourání a odvoz zařízení staveniště</t>
  </si>
  <si>
    <t>-947635746</t>
  </si>
  <si>
    <t>Likvidace zařízení staveniště</t>
  </si>
  <si>
    <t>VRN4</t>
  </si>
  <si>
    <t>Inženýrská činnost</t>
  </si>
  <si>
    <t>041903000</t>
  </si>
  <si>
    <t>Dozor jiné osoby</t>
  </si>
  <si>
    <t>343376434</t>
  </si>
  <si>
    <t>Inženýrská činnost dozory dozor jiné osoby</t>
  </si>
  <si>
    <t>042503000</t>
  </si>
  <si>
    <t>Plán BOZP na staveništi</t>
  </si>
  <si>
    <t>1582536036</t>
  </si>
  <si>
    <t>Inženýrská činnost posudky plán BOZP na staveništi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</si>
</sst>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33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35</v>
      </c>
      <c r="AO17" s="22"/>
      <c r="AP17" s="22"/>
      <c r="AQ17" s="22"/>
      <c r="AR17" s="20"/>
      <c r="BE17" s="31"/>
      <c r="BS17" s="17" t="s">
        <v>36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36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39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40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41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42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43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44</v>
      </c>
      <c r="E29" s="47"/>
      <c r="F29" s="32" t="s">
        <v>45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46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47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48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49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50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51</v>
      </c>
      <c r="U35" s="54"/>
      <c r="V35" s="54"/>
      <c r="W35" s="54"/>
      <c r="X35" s="56" t="s">
        <v>52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53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54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55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56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55</v>
      </c>
      <c r="AI60" s="42"/>
      <c r="AJ60" s="42"/>
      <c r="AK60" s="42"/>
      <c r="AL60" s="42"/>
      <c r="AM60" s="64" t="s">
        <v>56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57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58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55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56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55</v>
      </c>
      <c r="AI75" s="42"/>
      <c r="AJ75" s="42"/>
      <c r="AK75" s="42"/>
      <c r="AL75" s="42"/>
      <c r="AM75" s="64" t="s">
        <v>56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59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813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Pardubice, ul. Bartolomějská - vodovod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Pardubice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24. 7. 2020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Vodovody a kanalizace, a.s.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>VK PROJEKT, spol. s r.o.</v>
      </c>
      <c r="AN89" s="71"/>
      <c r="AO89" s="71"/>
      <c r="AP89" s="71"/>
      <c r="AQ89" s="40"/>
      <c r="AR89" s="44"/>
      <c r="AS89" s="81" t="s">
        <v>60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37</v>
      </c>
      <c r="AJ90" s="40"/>
      <c r="AK90" s="40"/>
      <c r="AL90" s="40"/>
      <c r="AM90" s="80" t="str">
        <f>IF(E20="","",E20)</f>
        <v>Ladislav Konvalina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61</v>
      </c>
      <c r="D92" s="94"/>
      <c r="E92" s="94"/>
      <c r="F92" s="94"/>
      <c r="G92" s="94"/>
      <c r="H92" s="95"/>
      <c r="I92" s="96" t="s">
        <v>62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63</v>
      </c>
      <c r="AH92" s="94"/>
      <c r="AI92" s="94"/>
      <c r="AJ92" s="94"/>
      <c r="AK92" s="94"/>
      <c r="AL92" s="94"/>
      <c r="AM92" s="94"/>
      <c r="AN92" s="96" t="s">
        <v>64</v>
      </c>
      <c r="AO92" s="94"/>
      <c r="AP92" s="98"/>
      <c r="AQ92" s="99" t="s">
        <v>65</v>
      </c>
      <c r="AR92" s="44"/>
      <c r="AS92" s="100" t="s">
        <v>66</v>
      </c>
      <c r="AT92" s="101" t="s">
        <v>67</v>
      </c>
      <c r="AU92" s="101" t="s">
        <v>68</v>
      </c>
      <c r="AV92" s="101" t="s">
        <v>69</v>
      </c>
      <c r="AW92" s="101" t="s">
        <v>70</v>
      </c>
      <c r="AX92" s="101" t="s">
        <v>71</v>
      </c>
      <c r="AY92" s="101" t="s">
        <v>72</v>
      </c>
      <c r="AZ92" s="101" t="s">
        <v>73</v>
      </c>
      <c r="BA92" s="101" t="s">
        <v>74</v>
      </c>
      <c r="BB92" s="101" t="s">
        <v>75</v>
      </c>
      <c r="BC92" s="101" t="s">
        <v>76</v>
      </c>
      <c r="BD92" s="102" t="s">
        <v>77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78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79</v>
      </c>
      <c r="BT94" s="117" t="s">
        <v>80</v>
      </c>
      <c r="BU94" s="118" t="s">
        <v>81</v>
      </c>
      <c r="BV94" s="117" t="s">
        <v>82</v>
      </c>
      <c r="BW94" s="117" t="s">
        <v>5</v>
      </c>
      <c r="BX94" s="117" t="s">
        <v>83</v>
      </c>
      <c r="CL94" s="117" t="s">
        <v>1</v>
      </c>
    </row>
    <row r="95" s="7" customFormat="1" ht="16.5" customHeight="1">
      <c r="A95" s="119" t="s">
        <v>84</v>
      </c>
      <c r="B95" s="120"/>
      <c r="C95" s="121"/>
      <c r="D95" s="122" t="s">
        <v>85</v>
      </c>
      <c r="E95" s="122"/>
      <c r="F95" s="122"/>
      <c r="G95" s="122"/>
      <c r="H95" s="122"/>
      <c r="I95" s="123"/>
      <c r="J95" s="122" t="s">
        <v>86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'813-1 - IO 01 - Vodovod u...'!J30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87</v>
      </c>
      <c r="AR95" s="126"/>
      <c r="AS95" s="127">
        <v>0</v>
      </c>
      <c r="AT95" s="128">
        <f>ROUND(SUM(AV95:AW95),2)</f>
        <v>0</v>
      </c>
      <c r="AU95" s="129">
        <f>'813-1 - IO 01 - Vodovod u...'!P125</f>
        <v>0</v>
      </c>
      <c r="AV95" s="128">
        <f>'813-1 - IO 01 - Vodovod u...'!J33</f>
        <v>0</v>
      </c>
      <c r="AW95" s="128">
        <f>'813-1 - IO 01 - Vodovod u...'!J34</f>
        <v>0</v>
      </c>
      <c r="AX95" s="128">
        <f>'813-1 - IO 01 - Vodovod u...'!J35</f>
        <v>0</v>
      </c>
      <c r="AY95" s="128">
        <f>'813-1 - IO 01 - Vodovod u...'!J36</f>
        <v>0</v>
      </c>
      <c r="AZ95" s="128">
        <f>'813-1 - IO 01 - Vodovod u...'!F33</f>
        <v>0</v>
      </c>
      <c r="BA95" s="128">
        <f>'813-1 - IO 01 - Vodovod u...'!F34</f>
        <v>0</v>
      </c>
      <c r="BB95" s="128">
        <f>'813-1 - IO 01 - Vodovod u...'!F35</f>
        <v>0</v>
      </c>
      <c r="BC95" s="128">
        <f>'813-1 - IO 01 - Vodovod u...'!F36</f>
        <v>0</v>
      </c>
      <c r="BD95" s="130">
        <f>'813-1 - IO 01 - Vodovod u...'!F37</f>
        <v>0</v>
      </c>
      <c r="BE95" s="7"/>
      <c r="BT95" s="131" t="s">
        <v>88</v>
      </c>
      <c r="BV95" s="131" t="s">
        <v>82</v>
      </c>
      <c r="BW95" s="131" t="s">
        <v>89</v>
      </c>
      <c r="BX95" s="131" t="s">
        <v>5</v>
      </c>
      <c r="CL95" s="131" t="s">
        <v>1</v>
      </c>
      <c r="CM95" s="131" t="s">
        <v>90</v>
      </c>
    </row>
    <row r="96" s="7" customFormat="1" ht="16.5" customHeight="1">
      <c r="A96" s="119" t="s">
        <v>84</v>
      </c>
      <c r="B96" s="120"/>
      <c r="C96" s="121"/>
      <c r="D96" s="122" t="s">
        <v>91</v>
      </c>
      <c r="E96" s="122"/>
      <c r="F96" s="122"/>
      <c r="G96" s="122"/>
      <c r="H96" s="122"/>
      <c r="I96" s="123"/>
      <c r="J96" s="122" t="s">
        <v>92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'813-10 - VON 01 - Vedlejš...'!J30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93</v>
      </c>
      <c r="AR96" s="126"/>
      <c r="AS96" s="132">
        <v>0</v>
      </c>
      <c r="AT96" s="133">
        <f>ROUND(SUM(AV96:AW96),2)</f>
        <v>0</v>
      </c>
      <c r="AU96" s="134">
        <f>'813-10 - VON 01 - Vedlejš...'!P123</f>
        <v>0</v>
      </c>
      <c r="AV96" s="133">
        <f>'813-10 - VON 01 - Vedlejš...'!J33</f>
        <v>0</v>
      </c>
      <c r="AW96" s="133">
        <f>'813-10 - VON 01 - Vedlejš...'!J34</f>
        <v>0</v>
      </c>
      <c r="AX96" s="133">
        <f>'813-10 - VON 01 - Vedlejš...'!J35</f>
        <v>0</v>
      </c>
      <c r="AY96" s="133">
        <f>'813-10 - VON 01 - Vedlejš...'!J36</f>
        <v>0</v>
      </c>
      <c r="AZ96" s="133">
        <f>'813-10 - VON 01 - Vedlejš...'!F33</f>
        <v>0</v>
      </c>
      <c r="BA96" s="133">
        <f>'813-10 - VON 01 - Vedlejš...'!F34</f>
        <v>0</v>
      </c>
      <c r="BB96" s="133">
        <f>'813-10 - VON 01 - Vedlejš...'!F35</f>
        <v>0</v>
      </c>
      <c r="BC96" s="133">
        <f>'813-10 - VON 01 - Vedlejš...'!F36</f>
        <v>0</v>
      </c>
      <c r="BD96" s="135">
        <f>'813-10 - VON 01 - Vedlejš...'!F37</f>
        <v>0</v>
      </c>
      <c r="BE96" s="7"/>
      <c r="BT96" s="131" t="s">
        <v>88</v>
      </c>
      <c r="BV96" s="131" t="s">
        <v>82</v>
      </c>
      <c r="BW96" s="131" t="s">
        <v>94</v>
      </c>
      <c r="BX96" s="131" t="s">
        <v>5</v>
      </c>
      <c r="CL96" s="131" t="s">
        <v>1</v>
      </c>
      <c r="CM96" s="131" t="s">
        <v>90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IJ3wXV+A6geANsePjCD7+Xkugr5ipL0Lu8LAJlWDqUoUGJPb7DAYPUzoVYXrmI3V4lNzrO7ct3qskwGM5w3MpA==" hashValue="7/9HkTj290ua3hhB/U6XZHXsIMonGvB7xEudlNxSrFfpp+vuyL9gBE5aZGFKZYz4AAyLuDPABsALSP7MQ5w1JQ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813-1 - IO 01 - Vodovod u...'!C2" display="/"/>
    <hyperlink ref="A96" location="'813-10 - VON 01 - Vedlejš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90</v>
      </c>
    </row>
    <row r="4" s="1" customFormat="1" ht="24.96" customHeight="1">
      <c r="B4" s="20"/>
      <c r="D4" s="140" t="s">
        <v>95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Pardubice, ul. Bartolomějská - vodovod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96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97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24. 7. 2020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27</v>
      </c>
      <c r="F15" s="38"/>
      <c r="G15" s="38"/>
      <c r="H15" s="38"/>
      <c r="I15" s="147" t="s">
        <v>28</v>
      </c>
      <c r="J15" s="146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30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32</v>
      </c>
      <c r="E20" s="38"/>
      <c r="F20" s="38"/>
      <c r="G20" s="38"/>
      <c r="H20" s="38"/>
      <c r="I20" s="147" t="s">
        <v>25</v>
      </c>
      <c r="J20" s="146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34</v>
      </c>
      <c r="F21" s="38"/>
      <c r="G21" s="38"/>
      <c r="H21" s="38"/>
      <c r="I21" s="147" t="s">
        <v>28</v>
      </c>
      <c r="J21" s="146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37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38</v>
      </c>
      <c r="F24" s="38"/>
      <c r="G24" s="38"/>
      <c r="H24" s="38"/>
      <c r="I24" s="147" t="s">
        <v>28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39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40</v>
      </c>
      <c r="E30" s="38"/>
      <c r="F30" s="38"/>
      <c r="G30" s="38"/>
      <c r="H30" s="38"/>
      <c r="I30" s="144"/>
      <c r="J30" s="157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42</v>
      </c>
      <c r="G32" s="38"/>
      <c r="H32" s="38"/>
      <c r="I32" s="159" t="s">
        <v>41</v>
      </c>
      <c r="J32" s="158" t="s">
        <v>43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44</v>
      </c>
      <c r="E33" s="142" t="s">
        <v>45</v>
      </c>
      <c r="F33" s="161">
        <f>ROUND((SUM(BE125:BE791)),  2)</f>
        <v>0</v>
      </c>
      <c r="G33" s="38"/>
      <c r="H33" s="38"/>
      <c r="I33" s="162">
        <v>0.20999999999999999</v>
      </c>
      <c r="J33" s="161">
        <f>ROUND(((SUM(BE125:BE791))*I33),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46</v>
      </c>
      <c r="F34" s="161">
        <f>ROUND((SUM(BF125:BF791)),  2)</f>
        <v>0</v>
      </c>
      <c r="G34" s="38"/>
      <c r="H34" s="38"/>
      <c r="I34" s="162">
        <v>0.14999999999999999</v>
      </c>
      <c r="J34" s="161">
        <f>ROUND(((SUM(BF125:BF791))*I34),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47</v>
      </c>
      <c r="F35" s="161">
        <f>ROUND((SUM(BG125:BG791)),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48</v>
      </c>
      <c r="F36" s="161">
        <f>ROUND((SUM(BH125:BH791)),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49</v>
      </c>
      <c r="F37" s="161">
        <f>ROUND((SUM(BI125:BI791)),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50</v>
      </c>
      <c r="E39" s="165"/>
      <c r="F39" s="165"/>
      <c r="G39" s="166" t="s">
        <v>51</v>
      </c>
      <c r="H39" s="167" t="s">
        <v>52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53</v>
      </c>
      <c r="E50" s="172"/>
      <c r="F50" s="172"/>
      <c r="G50" s="171" t="s">
        <v>54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55</v>
      </c>
      <c r="E61" s="175"/>
      <c r="F61" s="176" t="s">
        <v>56</v>
      </c>
      <c r="G61" s="174" t="s">
        <v>55</v>
      </c>
      <c r="H61" s="175"/>
      <c r="I61" s="177"/>
      <c r="J61" s="178" t="s">
        <v>56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57</v>
      </c>
      <c r="E65" s="179"/>
      <c r="F65" s="179"/>
      <c r="G65" s="171" t="s">
        <v>58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55</v>
      </c>
      <c r="E76" s="175"/>
      <c r="F76" s="176" t="s">
        <v>56</v>
      </c>
      <c r="G76" s="174" t="s">
        <v>55</v>
      </c>
      <c r="H76" s="175"/>
      <c r="I76" s="177"/>
      <c r="J76" s="178" t="s">
        <v>56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98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Pardubice, ul. Bartolomějská - vodovod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96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813-1 - IO 01 - Vodovod ul. Bartolomějská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Pardubice</v>
      </c>
      <c r="G89" s="40"/>
      <c r="H89" s="40"/>
      <c r="I89" s="147" t="s">
        <v>22</v>
      </c>
      <c r="J89" s="79" t="str">
        <f>IF(J12="","",J12)</f>
        <v>24. 7. 2020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Vodovody a kanalizace, a.s.</v>
      </c>
      <c r="G91" s="40"/>
      <c r="H91" s="40"/>
      <c r="I91" s="147" t="s">
        <v>32</v>
      </c>
      <c r="J91" s="36" t="str">
        <f>E21</f>
        <v>VK PROJEKT, spol. s 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147" t="s">
        <v>37</v>
      </c>
      <c r="J92" s="36" t="str">
        <f>E24</f>
        <v>Ladislav Konvalina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99</v>
      </c>
      <c r="D94" s="189"/>
      <c r="E94" s="189"/>
      <c r="F94" s="189"/>
      <c r="G94" s="189"/>
      <c r="H94" s="189"/>
      <c r="I94" s="190"/>
      <c r="J94" s="191" t="s">
        <v>100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101</v>
      </c>
      <c r="D96" s="40"/>
      <c r="E96" s="40"/>
      <c r="F96" s="40"/>
      <c r="G96" s="40"/>
      <c r="H96" s="40"/>
      <c r="I96" s="144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102</v>
      </c>
    </row>
    <row r="97" s="9" customFormat="1" ht="24.96" customHeight="1">
      <c r="A97" s="9"/>
      <c r="B97" s="193"/>
      <c r="C97" s="194"/>
      <c r="D97" s="195" t="s">
        <v>103</v>
      </c>
      <c r="E97" s="196"/>
      <c r="F97" s="196"/>
      <c r="G97" s="196"/>
      <c r="H97" s="196"/>
      <c r="I97" s="197"/>
      <c r="J97" s="198">
        <f>J126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104</v>
      </c>
      <c r="E98" s="203"/>
      <c r="F98" s="203"/>
      <c r="G98" s="203"/>
      <c r="H98" s="203"/>
      <c r="I98" s="204"/>
      <c r="J98" s="205">
        <f>J127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105</v>
      </c>
      <c r="E99" s="203"/>
      <c r="F99" s="203"/>
      <c r="G99" s="203"/>
      <c r="H99" s="203"/>
      <c r="I99" s="204"/>
      <c r="J99" s="205">
        <f>J279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106</v>
      </c>
      <c r="E100" s="203"/>
      <c r="F100" s="203"/>
      <c r="G100" s="203"/>
      <c r="H100" s="203"/>
      <c r="I100" s="204"/>
      <c r="J100" s="205">
        <f>J285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107</v>
      </c>
      <c r="E101" s="203"/>
      <c r="F101" s="203"/>
      <c r="G101" s="203"/>
      <c r="H101" s="203"/>
      <c r="I101" s="204"/>
      <c r="J101" s="205">
        <f>J310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0"/>
      <c r="C102" s="201"/>
      <c r="D102" s="202" t="s">
        <v>108</v>
      </c>
      <c r="E102" s="203"/>
      <c r="F102" s="203"/>
      <c r="G102" s="203"/>
      <c r="H102" s="203"/>
      <c r="I102" s="204"/>
      <c r="J102" s="205">
        <f>J335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0"/>
      <c r="C103" s="201"/>
      <c r="D103" s="202" t="s">
        <v>109</v>
      </c>
      <c r="E103" s="203"/>
      <c r="F103" s="203"/>
      <c r="G103" s="203"/>
      <c r="H103" s="203"/>
      <c r="I103" s="204"/>
      <c r="J103" s="205">
        <f>J756</f>
        <v>0</v>
      </c>
      <c r="K103" s="201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0"/>
      <c r="C104" s="201"/>
      <c r="D104" s="202" t="s">
        <v>110</v>
      </c>
      <c r="E104" s="203"/>
      <c r="F104" s="203"/>
      <c r="G104" s="203"/>
      <c r="H104" s="203"/>
      <c r="I104" s="204"/>
      <c r="J104" s="205">
        <f>J779</f>
        <v>0</v>
      </c>
      <c r="K104" s="201"/>
      <c r="L104" s="20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0"/>
      <c r="C105" s="201"/>
      <c r="D105" s="202" t="s">
        <v>111</v>
      </c>
      <c r="E105" s="203"/>
      <c r="F105" s="203"/>
      <c r="G105" s="203"/>
      <c r="H105" s="203"/>
      <c r="I105" s="204"/>
      <c r="J105" s="205">
        <f>J789</f>
        <v>0</v>
      </c>
      <c r="K105" s="201"/>
      <c r="L105" s="20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14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183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186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112</v>
      </c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87" t="str">
        <f>E7</f>
        <v>Pardubice, ul. Bartolomějská - vodovod</v>
      </c>
      <c r="F115" s="32"/>
      <c r="G115" s="32"/>
      <c r="H115" s="32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96</v>
      </c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813-1 - IO 01 - Vodovod ul. Bartolomějská</v>
      </c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>Pardubice</v>
      </c>
      <c r="G119" s="40"/>
      <c r="H119" s="40"/>
      <c r="I119" s="147" t="s">
        <v>22</v>
      </c>
      <c r="J119" s="79" t="str">
        <f>IF(J12="","",J12)</f>
        <v>24. 7. 2020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14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5.65" customHeight="1">
      <c r="A121" s="38"/>
      <c r="B121" s="39"/>
      <c r="C121" s="32" t="s">
        <v>24</v>
      </c>
      <c r="D121" s="40"/>
      <c r="E121" s="40"/>
      <c r="F121" s="27" t="str">
        <f>E15</f>
        <v>Vodovody a kanalizace, a.s.</v>
      </c>
      <c r="G121" s="40"/>
      <c r="H121" s="40"/>
      <c r="I121" s="147" t="s">
        <v>32</v>
      </c>
      <c r="J121" s="36" t="str">
        <f>E21</f>
        <v>VK PROJEKT, spol. s r.o.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30</v>
      </c>
      <c r="D122" s="40"/>
      <c r="E122" s="40"/>
      <c r="F122" s="27" t="str">
        <f>IF(E18="","",E18)</f>
        <v>Vyplň údaj</v>
      </c>
      <c r="G122" s="40"/>
      <c r="H122" s="40"/>
      <c r="I122" s="147" t="s">
        <v>37</v>
      </c>
      <c r="J122" s="36" t="str">
        <f>E24</f>
        <v>Ladislav Konvalina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144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207"/>
      <c r="B124" s="208"/>
      <c r="C124" s="209" t="s">
        <v>113</v>
      </c>
      <c r="D124" s="210" t="s">
        <v>65</v>
      </c>
      <c r="E124" s="210" t="s">
        <v>61</v>
      </c>
      <c r="F124" s="210" t="s">
        <v>62</v>
      </c>
      <c r="G124" s="210" t="s">
        <v>114</v>
      </c>
      <c r="H124" s="210" t="s">
        <v>115</v>
      </c>
      <c r="I124" s="211" t="s">
        <v>116</v>
      </c>
      <c r="J124" s="210" t="s">
        <v>100</v>
      </c>
      <c r="K124" s="212" t="s">
        <v>117</v>
      </c>
      <c r="L124" s="213"/>
      <c r="M124" s="100" t="s">
        <v>1</v>
      </c>
      <c r="N124" s="101" t="s">
        <v>44</v>
      </c>
      <c r="O124" s="101" t="s">
        <v>118</v>
      </c>
      <c r="P124" s="101" t="s">
        <v>119</v>
      </c>
      <c r="Q124" s="101" t="s">
        <v>120</v>
      </c>
      <c r="R124" s="101" t="s">
        <v>121</v>
      </c>
      <c r="S124" s="101" t="s">
        <v>122</v>
      </c>
      <c r="T124" s="102" t="s">
        <v>123</v>
      </c>
      <c r="U124" s="207"/>
      <c r="V124" s="207"/>
      <c r="W124" s="207"/>
      <c r="X124" s="207"/>
      <c r="Y124" s="207"/>
      <c r="Z124" s="207"/>
      <c r="AA124" s="207"/>
      <c r="AB124" s="207"/>
      <c r="AC124" s="207"/>
      <c r="AD124" s="207"/>
      <c r="AE124" s="207"/>
    </row>
    <row r="125" s="2" customFormat="1" ht="22.8" customHeight="1">
      <c r="A125" s="38"/>
      <c r="B125" s="39"/>
      <c r="C125" s="107" t="s">
        <v>124</v>
      </c>
      <c r="D125" s="40"/>
      <c r="E125" s="40"/>
      <c r="F125" s="40"/>
      <c r="G125" s="40"/>
      <c r="H125" s="40"/>
      <c r="I125" s="144"/>
      <c r="J125" s="214">
        <f>BK125</f>
        <v>0</v>
      </c>
      <c r="K125" s="40"/>
      <c r="L125" s="44"/>
      <c r="M125" s="103"/>
      <c r="N125" s="215"/>
      <c r="O125" s="104"/>
      <c r="P125" s="216">
        <f>P126</f>
        <v>0</v>
      </c>
      <c r="Q125" s="104"/>
      <c r="R125" s="216">
        <f>R126</f>
        <v>320.70849942000001</v>
      </c>
      <c r="S125" s="104"/>
      <c r="T125" s="217">
        <f>T126</f>
        <v>188.49828000000002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79</v>
      </c>
      <c r="AU125" s="17" t="s">
        <v>102</v>
      </c>
      <c r="BK125" s="218">
        <f>BK126</f>
        <v>0</v>
      </c>
    </row>
    <row r="126" s="12" customFormat="1" ht="25.92" customHeight="1">
      <c r="A126" s="12"/>
      <c r="B126" s="219"/>
      <c r="C126" s="220"/>
      <c r="D126" s="221" t="s">
        <v>79</v>
      </c>
      <c r="E126" s="222" t="s">
        <v>125</v>
      </c>
      <c r="F126" s="222" t="s">
        <v>126</v>
      </c>
      <c r="G126" s="220"/>
      <c r="H126" s="220"/>
      <c r="I126" s="223"/>
      <c r="J126" s="224">
        <f>BK126</f>
        <v>0</v>
      </c>
      <c r="K126" s="220"/>
      <c r="L126" s="225"/>
      <c r="M126" s="226"/>
      <c r="N126" s="227"/>
      <c r="O126" s="227"/>
      <c r="P126" s="228">
        <f>P127+P279+P285+P310+P335+P756+P779+P789</f>
        <v>0</v>
      </c>
      <c r="Q126" s="227"/>
      <c r="R126" s="228">
        <f>R127+R279+R285+R310+R335+R756+R779+R789</f>
        <v>320.70849942000001</v>
      </c>
      <c r="S126" s="227"/>
      <c r="T126" s="229">
        <f>T127+T279+T285+T310+T335+T756+T779+T789</f>
        <v>188.49828000000002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0" t="s">
        <v>88</v>
      </c>
      <c r="AT126" s="231" t="s">
        <v>79</v>
      </c>
      <c r="AU126" s="231" t="s">
        <v>80</v>
      </c>
      <c r="AY126" s="230" t="s">
        <v>127</v>
      </c>
      <c r="BK126" s="232">
        <f>BK127+BK279+BK285+BK310+BK335+BK756+BK779+BK789</f>
        <v>0</v>
      </c>
    </row>
    <row r="127" s="12" customFormat="1" ht="22.8" customHeight="1">
      <c r="A127" s="12"/>
      <c r="B127" s="219"/>
      <c r="C127" s="220"/>
      <c r="D127" s="221" t="s">
        <v>79</v>
      </c>
      <c r="E127" s="233" t="s">
        <v>88</v>
      </c>
      <c r="F127" s="233" t="s">
        <v>128</v>
      </c>
      <c r="G127" s="220"/>
      <c r="H127" s="220"/>
      <c r="I127" s="223"/>
      <c r="J127" s="234">
        <f>BK127</f>
        <v>0</v>
      </c>
      <c r="K127" s="220"/>
      <c r="L127" s="225"/>
      <c r="M127" s="226"/>
      <c r="N127" s="227"/>
      <c r="O127" s="227"/>
      <c r="P127" s="228">
        <f>SUM(P128:P278)</f>
        <v>0</v>
      </c>
      <c r="Q127" s="227"/>
      <c r="R127" s="228">
        <f>SUM(R128:R278)</f>
        <v>253.640016</v>
      </c>
      <c r="S127" s="227"/>
      <c r="T127" s="229">
        <f>SUM(T128:T278)</f>
        <v>187.64600000000002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0" t="s">
        <v>88</v>
      </c>
      <c r="AT127" s="231" t="s">
        <v>79</v>
      </c>
      <c r="AU127" s="231" t="s">
        <v>88</v>
      </c>
      <c r="AY127" s="230" t="s">
        <v>127</v>
      </c>
      <c r="BK127" s="232">
        <f>SUM(BK128:BK278)</f>
        <v>0</v>
      </c>
    </row>
    <row r="128" s="2" customFormat="1" ht="21.75" customHeight="1">
      <c r="A128" s="38"/>
      <c r="B128" s="39"/>
      <c r="C128" s="235" t="s">
        <v>88</v>
      </c>
      <c r="D128" s="235" t="s">
        <v>129</v>
      </c>
      <c r="E128" s="236" t="s">
        <v>130</v>
      </c>
      <c r="F128" s="237" t="s">
        <v>131</v>
      </c>
      <c r="G128" s="238" t="s">
        <v>132</v>
      </c>
      <c r="H128" s="239">
        <v>273</v>
      </c>
      <c r="I128" s="240"/>
      <c r="J128" s="241">
        <f>ROUND(I128*H128,2)</f>
        <v>0</v>
      </c>
      <c r="K128" s="237" t="s">
        <v>133</v>
      </c>
      <c r="L128" s="44"/>
      <c r="M128" s="242" t="s">
        <v>1</v>
      </c>
      <c r="N128" s="243" t="s">
        <v>45</v>
      </c>
      <c r="O128" s="91"/>
      <c r="P128" s="244">
        <f>O128*H128</f>
        <v>0</v>
      </c>
      <c r="Q128" s="244">
        <v>0</v>
      </c>
      <c r="R128" s="244">
        <f>Q128*H128</f>
        <v>0</v>
      </c>
      <c r="S128" s="244">
        <v>0.41699999999999998</v>
      </c>
      <c r="T128" s="245">
        <f>S128*H128</f>
        <v>113.84099999999999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6" t="s">
        <v>134</v>
      </c>
      <c r="AT128" s="246" t="s">
        <v>129</v>
      </c>
      <c r="AU128" s="246" t="s">
        <v>90</v>
      </c>
      <c r="AY128" s="17" t="s">
        <v>127</v>
      </c>
      <c r="BE128" s="247">
        <f>IF(N128="základní",J128,0)</f>
        <v>0</v>
      </c>
      <c r="BF128" s="247">
        <f>IF(N128="snížená",J128,0)</f>
        <v>0</v>
      </c>
      <c r="BG128" s="247">
        <f>IF(N128="zákl. přenesená",J128,0)</f>
        <v>0</v>
      </c>
      <c r="BH128" s="247">
        <f>IF(N128="sníž. přenesená",J128,0)</f>
        <v>0</v>
      </c>
      <c r="BI128" s="247">
        <f>IF(N128="nulová",J128,0)</f>
        <v>0</v>
      </c>
      <c r="BJ128" s="17" t="s">
        <v>88</v>
      </c>
      <c r="BK128" s="247">
        <f>ROUND(I128*H128,2)</f>
        <v>0</v>
      </c>
      <c r="BL128" s="17" t="s">
        <v>134</v>
      </c>
      <c r="BM128" s="246" t="s">
        <v>135</v>
      </c>
    </row>
    <row r="129" s="2" customFormat="1">
      <c r="A129" s="38"/>
      <c r="B129" s="39"/>
      <c r="C129" s="40"/>
      <c r="D129" s="248" t="s">
        <v>136</v>
      </c>
      <c r="E129" s="40"/>
      <c r="F129" s="249" t="s">
        <v>137</v>
      </c>
      <c r="G129" s="40"/>
      <c r="H129" s="40"/>
      <c r="I129" s="144"/>
      <c r="J129" s="40"/>
      <c r="K129" s="40"/>
      <c r="L129" s="44"/>
      <c r="M129" s="250"/>
      <c r="N129" s="251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136</v>
      </c>
      <c r="AU129" s="17" t="s">
        <v>90</v>
      </c>
    </row>
    <row r="130" s="13" customFormat="1">
      <c r="A130" s="13"/>
      <c r="B130" s="252"/>
      <c r="C130" s="253"/>
      <c r="D130" s="248" t="s">
        <v>138</v>
      </c>
      <c r="E130" s="254" t="s">
        <v>1</v>
      </c>
      <c r="F130" s="255" t="s">
        <v>139</v>
      </c>
      <c r="G130" s="253"/>
      <c r="H130" s="254" t="s">
        <v>1</v>
      </c>
      <c r="I130" s="256"/>
      <c r="J130" s="253"/>
      <c r="K130" s="253"/>
      <c r="L130" s="257"/>
      <c r="M130" s="258"/>
      <c r="N130" s="259"/>
      <c r="O130" s="259"/>
      <c r="P130" s="259"/>
      <c r="Q130" s="259"/>
      <c r="R130" s="259"/>
      <c r="S130" s="259"/>
      <c r="T130" s="26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1" t="s">
        <v>138</v>
      </c>
      <c r="AU130" s="261" t="s">
        <v>90</v>
      </c>
      <c r="AV130" s="13" t="s">
        <v>88</v>
      </c>
      <c r="AW130" s="13" t="s">
        <v>36</v>
      </c>
      <c r="AX130" s="13" t="s">
        <v>80</v>
      </c>
      <c r="AY130" s="261" t="s">
        <v>127</v>
      </c>
    </row>
    <row r="131" s="13" customFormat="1">
      <c r="A131" s="13"/>
      <c r="B131" s="252"/>
      <c r="C131" s="253"/>
      <c r="D131" s="248" t="s">
        <v>138</v>
      </c>
      <c r="E131" s="254" t="s">
        <v>1</v>
      </c>
      <c r="F131" s="255" t="s">
        <v>140</v>
      </c>
      <c r="G131" s="253"/>
      <c r="H131" s="254" t="s">
        <v>1</v>
      </c>
      <c r="I131" s="256"/>
      <c r="J131" s="253"/>
      <c r="K131" s="253"/>
      <c r="L131" s="257"/>
      <c r="M131" s="258"/>
      <c r="N131" s="259"/>
      <c r="O131" s="259"/>
      <c r="P131" s="259"/>
      <c r="Q131" s="259"/>
      <c r="R131" s="259"/>
      <c r="S131" s="259"/>
      <c r="T131" s="26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1" t="s">
        <v>138</v>
      </c>
      <c r="AU131" s="261" t="s">
        <v>90</v>
      </c>
      <c r="AV131" s="13" t="s">
        <v>88</v>
      </c>
      <c r="AW131" s="13" t="s">
        <v>36</v>
      </c>
      <c r="AX131" s="13" t="s">
        <v>80</v>
      </c>
      <c r="AY131" s="261" t="s">
        <v>127</v>
      </c>
    </row>
    <row r="132" s="14" customFormat="1">
      <c r="A132" s="14"/>
      <c r="B132" s="262"/>
      <c r="C132" s="263"/>
      <c r="D132" s="248" t="s">
        <v>138</v>
      </c>
      <c r="E132" s="264" t="s">
        <v>1</v>
      </c>
      <c r="F132" s="265" t="s">
        <v>141</v>
      </c>
      <c r="G132" s="263"/>
      <c r="H132" s="266">
        <v>171</v>
      </c>
      <c r="I132" s="267"/>
      <c r="J132" s="263"/>
      <c r="K132" s="263"/>
      <c r="L132" s="268"/>
      <c r="M132" s="269"/>
      <c r="N132" s="270"/>
      <c r="O132" s="270"/>
      <c r="P132" s="270"/>
      <c r="Q132" s="270"/>
      <c r="R132" s="270"/>
      <c r="S132" s="270"/>
      <c r="T132" s="27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72" t="s">
        <v>138</v>
      </c>
      <c r="AU132" s="272" t="s">
        <v>90</v>
      </c>
      <c r="AV132" s="14" t="s">
        <v>90</v>
      </c>
      <c r="AW132" s="14" t="s">
        <v>36</v>
      </c>
      <c r="AX132" s="14" t="s">
        <v>80</v>
      </c>
      <c r="AY132" s="272" t="s">
        <v>127</v>
      </c>
    </row>
    <row r="133" s="13" customFormat="1">
      <c r="A133" s="13"/>
      <c r="B133" s="252"/>
      <c r="C133" s="253"/>
      <c r="D133" s="248" t="s">
        <v>138</v>
      </c>
      <c r="E133" s="254" t="s">
        <v>1</v>
      </c>
      <c r="F133" s="255" t="s">
        <v>142</v>
      </c>
      <c r="G133" s="253"/>
      <c r="H133" s="254" t="s">
        <v>1</v>
      </c>
      <c r="I133" s="256"/>
      <c r="J133" s="253"/>
      <c r="K133" s="253"/>
      <c r="L133" s="257"/>
      <c r="M133" s="258"/>
      <c r="N133" s="259"/>
      <c r="O133" s="259"/>
      <c r="P133" s="259"/>
      <c r="Q133" s="259"/>
      <c r="R133" s="259"/>
      <c r="S133" s="259"/>
      <c r="T133" s="26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1" t="s">
        <v>138</v>
      </c>
      <c r="AU133" s="261" t="s">
        <v>90</v>
      </c>
      <c r="AV133" s="13" t="s">
        <v>88</v>
      </c>
      <c r="AW133" s="13" t="s">
        <v>36</v>
      </c>
      <c r="AX133" s="13" t="s">
        <v>80</v>
      </c>
      <c r="AY133" s="261" t="s">
        <v>127</v>
      </c>
    </row>
    <row r="134" s="14" customFormat="1">
      <c r="A134" s="14"/>
      <c r="B134" s="262"/>
      <c r="C134" s="263"/>
      <c r="D134" s="248" t="s">
        <v>138</v>
      </c>
      <c r="E134" s="264" t="s">
        <v>1</v>
      </c>
      <c r="F134" s="265" t="s">
        <v>143</v>
      </c>
      <c r="G134" s="263"/>
      <c r="H134" s="266">
        <v>102</v>
      </c>
      <c r="I134" s="267"/>
      <c r="J134" s="263"/>
      <c r="K134" s="263"/>
      <c r="L134" s="268"/>
      <c r="M134" s="269"/>
      <c r="N134" s="270"/>
      <c r="O134" s="270"/>
      <c r="P134" s="270"/>
      <c r="Q134" s="270"/>
      <c r="R134" s="270"/>
      <c r="S134" s="270"/>
      <c r="T134" s="27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72" t="s">
        <v>138</v>
      </c>
      <c r="AU134" s="272" t="s">
        <v>90</v>
      </c>
      <c r="AV134" s="14" t="s">
        <v>90</v>
      </c>
      <c r="AW134" s="14" t="s">
        <v>36</v>
      </c>
      <c r="AX134" s="14" t="s">
        <v>80</v>
      </c>
      <c r="AY134" s="272" t="s">
        <v>127</v>
      </c>
    </row>
    <row r="135" s="15" customFormat="1">
      <c r="A135" s="15"/>
      <c r="B135" s="273"/>
      <c r="C135" s="274"/>
      <c r="D135" s="248" t="s">
        <v>138</v>
      </c>
      <c r="E135" s="275" t="s">
        <v>1</v>
      </c>
      <c r="F135" s="276" t="s">
        <v>144</v>
      </c>
      <c r="G135" s="274"/>
      <c r="H135" s="277">
        <v>273</v>
      </c>
      <c r="I135" s="278"/>
      <c r="J135" s="274"/>
      <c r="K135" s="274"/>
      <c r="L135" s="279"/>
      <c r="M135" s="280"/>
      <c r="N135" s="281"/>
      <c r="O135" s="281"/>
      <c r="P135" s="281"/>
      <c r="Q135" s="281"/>
      <c r="R135" s="281"/>
      <c r="S135" s="281"/>
      <c r="T135" s="282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83" t="s">
        <v>138</v>
      </c>
      <c r="AU135" s="283" t="s">
        <v>90</v>
      </c>
      <c r="AV135" s="15" t="s">
        <v>134</v>
      </c>
      <c r="AW135" s="15" t="s">
        <v>36</v>
      </c>
      <c r="AX135" s="15" t="s">
        <v>88</v>
      </c>
      <c r="AY135" s="283" t="s">
        <v>127</v>
      </c>
    </row>
    <row r="136" s="2" customFormat="1" ht="21.75" customHeight="1">
      <c r="A136" s="38"/>
      <c r="B136" s="39"/>
      <c r="C136" s="235" t="s">
        <v>90</v>
      </c>
      <c r="D136" s="235" t="s">
        <v>129</v>
      </c>
      <c r="E136" s="236" t="s">
        <v>145</v>
      </c>
      <c r="F136" s="237" t="s">
        <v>146</v>
      </c>
      <c r="G136" s="238" t="s">
        <v>132</v>
      </c>
      <c r="H136" s="239">
        <v>89.900000000000006</v>
      </c>
      <c r="I136" s="240"/>
      <c r="J136" s="241">
        <f>ROUND(I136*H136,2)</f>
        <v>0</v>
      </c>
      <c r="K136" s="237" t="s">
        <v>133</v>
      </c>
      <c r="L136" s="44"/>
      <c r="M136" s="242" t="s">
        <v>1</v>
      </c>
      <c r="N136" s="243" t="s">
        <v>45</v>
      </c>
      <c r="O136" s="91"/>
      <c r="P136" s="244">
        <f>O136*H136</f>
        <v>0</v>
      </c>
      <c r="Q136" s="244">
        <v>0</v>
      </c>
      <c r="R136" s="244">
        <f>Q136*H136</f>
        <v>0</v>
      </c>
      <c r="S136" s="244">
        <v>0.75</v>
      </c>
      <c r="T136" s="245">
        <f>S136*H136</f>
        <v>67.425000000000011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6" t="s">
        <v>134</v>
      </c>
      <c r="AT136" s="246" t="s">
        <v>129</v>
      </c>
      <c r="AU136" s="246" t="s">
        <v>90</v>
      </c>
      <c r="AY136" s="17" t="s">
        <v>127</v>
      </c>
      <c r="BE136" s="247">
        <f>IF(N136="základní",J136,0)</f>
        <v>0</v>
      </c>
      <c r="BF136" s="247">
        <f>IF(N136="snížená",J136,0)</f>
        <v>0</v>
      </c>
      <c r="BG136" s="247">
        <f>IF(N136="zákl. přenesená",J136,0)</f>
        <v>0</v>
      </c>
      <c r="BH136" s="247">
        <f>IF(N136="sníž. přenesená",J136,0)</f>
        <v>0</v>
      </c>
      <c r="BI136" s="247">
        <f>IF(N136="nulová",J136,0)</f>
        <v>0</v>
      </c>
      <c r="BJ136" s="17" t="s">
        <v>88</v>
      </c>
      <c r="BK136" s="247">
        <f>ROUND(I136*H136,2)</f>
        <v>0</v>
      </c>
      <c r="BL136" s="17" t="s">
        <v>134</v>
      </c>
      <c r="BM136" s="246" t="s">
        <v>147</v>
      </c>
    </row>
    <row r="137" s="2" customFormat="1">
      <c r="A137" s="38"/>
      <c r="B137" s="39"/>
      <c r="C137" s="40"/>
      <c r="D137" s="248" t="s">
        <v>136</v>
      </c>
      <c r="E137" s="40"/>
      <c r="F137" s="249" t="s">
        <v>148</v>
      </c>
      <c r="G137" s="40"/>
      <c r="H137" s="40"/>
      <c r="I137" s="144"/>
      <c r="J137" s="40"/>
      <c r="K137" s="40"/>
      <c r="L137" s="44"/>
      <c r="M137" s="250"/>
      <c r="N137" s="251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136</v>
      </c>
      <c r="AU137" s="17" t="s">
        <v>90</v>
      </c>
    </row>
    <row r="138" s="13" customFormat="1">
      <c r="A138" s="13"/>
      <c r="B138" s="252"/>
      <c r="C138" s="253"/>
      <c r="D138" s="248" t="s">
        <v>138</v>
      </c>
      <c r="E138" s="254" t="s">
        <v>1</v>
      </c>
      <c r="F138" s="255" t="s">
        <v>149</v>
      </c>
      <c r="G138" s="253"/>
      <c r="H138" s="254" t="s">
        <v>1</v>
      </c>
      <c r="I138" s="256"/>
      <c r="J138" s="253"/>
      <c r="K138" s="253"/>
      <c r="L138" s="257"/>
      <c r="M138" s="258"/>
      <c r="N138" s="259"/>
      <c r="O138" s="259"/>
      <c r="P138" s="259"/>
      <c r="Q138" s="259"/>
      <c r="R138" s="259"/>
      <c r="S138" s="259"/>
      <c r="T138" s="26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1" t="s">
        <v>138</v>
      </c>
      <c r="AU138" s="261" t="s">
        <v>90</v>
      </c>
      <c r="AV138" s="13" t="s">
        <v>88</v>
      </c>
      <c r="AW138" s="13" t="s">
        <v>36</v>
      </c>
      <c r="AX138" s="13" t="s">
        <v>80</v>
      </c>
      <c r="AY138" s="261" t="s">
        <v>127</v>
      </c>
    </row>
    <row r="139" s="13" customFormat="1">
      <c r="A139" s="13"/>
      <c r="B139" s="252"/>
      <c r="C139" s="253"/>
      <c r="D139" s="248" t="s">
        <v>138</v>
      </c>
      <c r="E139" s="254" t="s">
        <v>1</v>
      </c>
      <c r="F139" s="255" t="s">
        <v>140</v>
      </c>
      <c r="G139" s="253"/>
      <c r="H139" s="254" t="s">
        <v>1</v>
      </c>
      <c r="I139" s="256"/>
      <c r="J139" s="253"/>
      <c r="K139" s="253"/>
      <c r="L139" s="257"/>
      <c r="M139" s="258"/>
      <c r="N139" s="259"/>
      <c r="O139" s="259"/>
      <c r="P139" s="259"/>
      <c r="Q139" s="259"/>
      <c r="R139" s="259"/>
      <c r="S139" s="259"/>
      <c r="T139" s="26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1" t="s">
        <v>138</v>
      </c>
      <c r="AU139" s="261" t="s">
        <v>90</v>
      </c>
      <c r="AV139" s="13" t="s">
        <v>88</v>
      </c>
      <c r="AW139" s="13" t="s">
        <v>36</v>
      </c>
      <c r="AX139" s="13" t="s">
        <v>80</v>
      </c>
      <c r="AY139" s="261" t="s">
        <v>127</v>
      </c>
    </row>
    <row r="140" s="14" customFormat="1">
      <c r="A140" s="14"/>
      <c r="B140" s="262"/>
      <c r="C140" s="263"/>
      <c r="D140" s="248" t="s">
        <v>138</v>
      </c>
      <c r="E140" s="264" t="s">
        <v>1</v>
      </c>
      <c r="F140" s="265" t="s">
        <v>150</v>
      </c>
      <c r="G140" s="263"/>
      <c r="H140" s="266">
        <v>62.700000000000003</v>
      </c>
      <c r="I140" s="267"/>
      <c r="J140" s="263"/>
      <c r="K140" s="263"/>
      <c r="L140" s="268"/>
      <c r="M140" s="269"/>
      <c r="N140" s="270"/>
      <c r="O140" s="270"/>
      <c r="P140" s="270"/>
      <c r="Q140" s="270"/>
      <c r="R140" s="270"/>
      <c r="S140" s="270"/>
      <c r="T140" s="27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72" t="s">
        <v>138</v>
      </c>
      <c r="AU140" s="272" t="s">
        <v>90</v>
      </c>
      <c r="AV140" s="14" t="s">
        <v>90</v>
      </c>
      <c r="AW140" s="14" t="s">
        <v>36</v>
      </c>
      <c r="AX140" s="14" t="s">
        <v>80</v>
      </c>
      <c r="AY140" s="272" t="s">
        <v>127</v>
      </c>
    </row>
    <row r="141" s="13" customFormat="1">
      <c r="A141" s="13"/>
      <c r="B141" s="252"/>
      <c r="C141" s="253"/>
      <c r="D141" s="248" t="s">
        <v>138</v>
      </c>
      <c r="E141" s="254" t="s">
        <v>1</v>
      </c>
      <c r="F141" s="255" t="s">
        <v>142</v>
      </c>
      <c r="G141" s="253"/>
      <c r="H141" s="254" t="s">
        <v>1</v>
      </c>
      <c r="I141" s="256"/>
      <c r="J141" s="253"/>
      <c r="K141" s="253"/>
      <c r="L141" s="257"/>
      <c r="M141" s="258"/>
      <c r="N141" s="259"/>
      <c r="O141" s="259"/>
      <c r="P141" s="259"/>
      <c r="Q141" s="259"/>
      <c r="R141" s="259"/>
      <c r="S141" s="259"/>
      <c r="T141" s="26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1" t="s">
        <v>138</v>
      </c>
      <c r="AU141" s="261" t="s">
        <v>90</v>
      </c>
      <c r="AV141" s="13" t="s">
        <v>88</v>
      </c>
      <c r="AW141" s="13" t="s">
        <v>36</v>
      </c>
      <c r="AX141" s="13" t="s">
        <v>80</v>
      </c>
      <c r="AY141" s="261" t="s">
        <v>127</v>
      </c>
    </row>
    <row r="142" s="14" customFormat="1">
      <c r="A142" s="14"/>
      <c r="B142" s="262"/>
      <c r="C142" s="263"/>
      <c r="D142" s="248" t="s">
        <v>138</v>
      </c>
      <c r="E142" s="264" t="s">
        <v>1</v>
      </c>
      <c r="F142" s="265" t="s">
        <v>151</v>
      </c>
      <c r="G142" s="263"/>
      <c r="H142" s="266">
        <v>27.199999999999999</v>
      </c>
      <c r="I142" s="267"/>
      <c r="J142" s="263"/>
      <c r="K142" s="263"/>
      <c r="L142" s="268"/>
      <c r="M142" s="269"/>
      <c r="N142" s="270"/>
      <c r="O142" s="270"/>
      <c r="P142" s="270"/>
      <c r="Q142" s="270"/>
      <c r="R142" s="270"/>
      <c r="S142" s="270"/>
      <c r="T142" s="27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2" t="s">
        <v>138</v>
      </c>
      <c r="AU142" s="272" t="s">
        <v>90</v>
      </c>
      <c r="AV142" s="14" t="s">
        <v>90</v>
      </c>
      <c r="AW142" s="14" t="s">
        <v>36</v>
      </c>
      <c r="AX142" s="14" t="s">
        <v>80</v>
      </c>
      <c r="AY142" s="272" t="s">
        <v>127</v>
      </c>
    </row>
    <row r="143" s="15" customFormat="1">
      <c r="A143" s="15"/>
      <c r="B143" s="273"/>
      <c r="C143" s="274"/>
      <c r="D143" s="248" t="s">
        <v>138</v>
      </c>
      <c r="E143" s="275" t="s">
        <v>1</v>
      </c>
      <c r="F143" s="276" t="s">
        <v>144</v>
      </c>
      <c r="G143" s="274"/>
      <c r="H143" s="277">
        <v>89.900000000000006</v>
      </c>
      <c r="I143" s="278"/>
      <c r="J143" s="274"/>
      <c r="K143" s="274"/>
      <c r="L143" s="279"/>
      <c r="M143" s="280"/>
      <c r="N143" s="281"/>
      <c r="O143" s="281"/>
      <c r="P143" s="281"/>
      <c r="Q143" s="281"/>
      <c r="R143" s="281"/>
      <c r="S143" s="281"/>
      <c r="T143" s="282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83" t="s">
        <v>138</v>
      </c>
      <c r="AU143" s="283" t="s">
        <v>90</v>
      </c>
      <c r="AV143" s="15" t="s">
        <v>134</v>
      </c>
      <c r="AW143" s="15" t="s">
        <v>36</v>
      </c>
      <c r="AX143" s="15" t="s">
        <v>88</v>
      </c>
      <c r="AY143" s="283" t="s">
        <v>127</v>
      </c>
    </row>
    <row r="144" s="2" customFormat="1" ht="16.5" customHeight="1">
      <c r="A144" s="38"/>
      <c r="B144" s="39"/>
      <c r="C144" s="235" t="s">
        <v>152</v>
      </c>
      <c r="D144" s="235" t="s">
        <v>129</v>
      </c>
      <c r="E144" s="236" t="s">
        <v>153</v>
      </c>
      <c r="F144" s="237" t="s">
        <v>154</v>
      </c>
      <c r="G144" s="238" t="s">
        <v>155</v>
      </c>
      <c r="H144" s="239">
        <v>22</v>
      </c>
      <c r="I144" s="240"/>
      <c r="J144" s="241">
        <f>ROUND(I144*H144,2)</f>
        <v>0</v>
      </c>
      <c r="K144" s="237" t="s">
        <v>133</v>
      </c>
      <c r="L144" s="44"/>
      <c r="M144" s="242" t="s">
        <v>1</v>
      </c>
      <c r="N144" s="243" t="s">
        <v>45</v>
      </c>
      <c r="O144" s="91"/>
      <c r="P144" s="244">
        <f>O144*H144</f>
        <v>0</v>
      </c>
      <c r="Q144" s="244">
        <v>0</v>
      </c>
      <c r="R144" s="244">
        <f>Q144*H144</f>
        <v>0</v>
      </c>
      <c r="S144" s="244">
        <v>0.28999999999999998</v>
      </c>
      <c r="T144" s="245">
        <f>S144*H144</f>
        <v>6.3799999999999999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6" t="s">
        <v>134</v>
      </c>
      <c r="AT144" s="246" t="s">
        <v>129</v>
      </c>
      <c r="AU144" s="246" t="s">
        <v>90</v>
      </c>
      <c r="AY144" s="17" t="s">
        <v>127</v>
      </c>
      <c r="BE144" s="247">
        <f>IF(N144="základní",J144,0)</f>
        <v>0</v>
      </c>
      <c r="BF144" s="247">
        <f>IF(N144="snížená",J144,0)</f>
        <v>0</v>
      </c>
      <c r="BG144" s="247">
        <f>IF(N144="zákl. přenesená",J144,0)</f>
        <v>0</v>
      </c>
      <c r="BH144" s="247">
        <f>IF(N144="sníž. přenesená",J144,0)</f>
        <v>0</v>
      </c>
      <c r="BI144" s="247">
        <f>IF(N144="nulová",J144,0)</f>
        <v>0</v>
      </c>
      <c r="BJ144" s="17" t="s">
        <v>88</v>
      </c>
      <c r="BK144" s="247">
        <f>ROUND(I144*H144,2)</f>
        <v>0</v>
      </c>
      <c r="BL144" s="17" t="s">
        <v>134</v>
      </c>
      <c r="BM144" s="246" t="s">
        <v>156</v>
      </c>
    </row>
    <row r="145" s="2" customFormat="1">
      <c r="A145" s="38"/>
      <c r="B145" s="39"/>
      <c r="C145" s="40"/>
      <c r="D145" s="248" t="s">
        <v>136</v>
      </c>
      <c r="E145" s="40"/>
      <c r="F145" s="249" t="s">
        <v>157</v>
      </c>
      <c r="G145" s="40"/>
      <c r="H145" s="40"/>
      <c r="I145" s="144"/>
      <c r="J145" s="40"/>
      <c r="K145" s="40"/>
      <c r="L145" s="44"/>
      <c r="M145" s="250"/>
      <c r="N145" s="251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136</v>
      </c>
      <c r="AU145" s="17" t="s">
        <v>90</v>
      </c>
    </row>
    <row r="146" s="13" customFormat="1">
      <c r="A146" s="13"/>
      <c r="B146" s="252"/>
      <c r="C146" s="253"/>
      <c r="D146" s="248" t="s">
        <v>138</v>
      </c>
      <c r="E146" s="254" t="s">
        <v>1</v>
      </c>
      <c r="F146" s="255" t="s">
        <v>158</v>
      </c>
      <c r="G146" s="253"/>
      <c r="H146" s="254" t="s">
        <v>1</v>
      </c>
      <c r="I146" s="256"/>
      <c r="J146" s="253"/>
      <c r="K146" s="253"/>
      <c r="L146" s="257"/>
      <c r="M146" s="258"/>
      <c r="N146" s="259"/>
      <c r="O146" s="259"/>
      <c r="P146" s="259"/>
      <c r="Q146" s="259"/>
      <c r="R146" s="259"/>
      <c r="S146" s="259"/>
      <c r="T146" s="26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1" t="s">
        <v>138</v>
      </c>
      <c r="AU146" s="261" t="s">
        <v>90</v>
      </c>
      <c r="AV146" s="13" t="s">
        <v>88</v>
      </c>
      <c r="AW146" s="13" t="s">
        <v>36</v>
      </c>
      <c r="AX146" s="13" t="s">
        <v>80</v>
      </c>
      <c r="AY146" s="261" t="s">
        <v>127</v>
      </c>
    </row>
    <row r="147" s="13" customFormat="1">
      <c r="A147" s="13"/>
      <c r="B147" s="252"/>
      <c r="C147" s="253"/>
      <c r="D147" s="248" t="s">
        <v>138</v>
      </c>
      <c r="E147" s="254" t="s">
        <v>1</v>
      </c>
      <c r="F147" s="255" t="s">
        <v>142</v>
      </c>
      <c r="G147" s="253"/>
      <c r="H147" s="254" t="s">
        <v>1</v>
      </c>
      <c r="I147" s="256"/>
      <c r="J147" s="253"/>
      <c r="K147" s="253"/>
      <c r="L147" s="257"/>
      <c r="M147" s="258"/>
      <c r="N147" s="259"/>
      <c r="O147" s="259"/>
      <c r="P147" s="259"/>
      <c r="Q147" s="259"/>
      <c r="R147" s="259"/>
      <c r="S147" s="259"/>
      <c r="T147" s="26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1" t="s">
        <v>138</v>
      </c>
      <c r="AU147" s="261" t="s">
        <v>90</v>
      </c>
      <c r="AV147" s="13" t="s">
        <v>88</v>
      </c>
      <c r="AW147" s="13" t="s">
        <v>36</v>
      </c>
      <c r="AX147" s="13" t="s">
        <v>80</v>
      </c>
      <c r="AY147" s="261" t="s">
        <v>127</v>
      </c>
    </row>
    <row r="148" s="14" customFormat="1">
      <c r="A148" s="14"/>
      <c r="B148" s="262"/>
      <c r="C148" s="263"/>
      <c r="D148" s="248" t="s">
        <v>138</v>
      </c>
      <c r="E148" s="264" t="s">
        <v>1</v>
      </c>
      <c r="F148" s="265" t="s">
        <v>159</v>
      </c>
      <c r="G148" s="263"/>
      <c r="H148" s="266">
        <v>22</v>
      </c>
      <c r="I148" s="267"/>
      <c r="J148" s="263"/>
      <c r="K148" s="263"/>
      <c r="L148" s="268"/>
      <c r="M148" s="269"/>
      <c r="N148" s="270"/>
      <c r="O148" s="270"/>
      <c r="P148" s="270"/>
      <c r="Q148" s="270"/>
      <c r="R148" s="270"/>
      <c r="S148" s="270"/>
      <c r="T148" s="27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2" t="s">
        <v>138</v>
      </c>
      <c r="AU148" s="272" t="s">
        <v>90</v>
      </c>
      <c r="AV148" s="14" t="s">
        <v>90</v>
      </c>
      <c r="AW148" s="14" t="s">
        <v>36</v>
      </c>
      <c r="AX148" s="14" t="s">
        <v>80</v>
      </c>
      <c r="AY148" s="272" t="s">
        <v>127</v>
      </c>
    </row>
    <row r="149" s="15" customFormat="1">
      <c r="A149" s="15"/>
      <c r="B149" s="273"/>
      <c r="C149" s="274"/>
      <c r="D149" s="248" t="s">
        <v>138</v>
      </c>
      <c r="E149" s="275" t="s">
        <v>1</v>
      </c>
      <c r="F149" s="276" t="s">
        <v>144</v>
      </c>
      <c r="G149" s="274"/>
      <c r="H149" s="277">
        <v>22</v>
      </c>
      <c r="I149" s="278"/>
      <c r="J149" s="274"/>
      <c r="K149" s="274"/>
      <c r="L149" s="279"/>
      <c r="M149" s="280"/>
      <c r="N149" s="281"/>
      <c r="O149" s="281"/>
      <c r="P149" s="281"/>
      <c r="Q149" s="281"/>
      <c r="R149" s="281"/>
      <c r="S149" s="281"/>
      <c r="T149" s="282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83" t="s">
        <v>138</v>
      </c>
      <c r="AU149" s="283" t="s">
        <v>90</v>
      </c>
      <c r="AV149" s="15" t="s">
        <v>134</v>
      </c>
      <c r="AW149" s="15" t="s">
        <v>36</v>
      </c>
      <c r="AX149" s="15" t="s">
        <v>88</v>
      </c>
      <c r="AY149" s="283" t="s">
        <v>127</v>
      </c>
    </row>
    <row r="150" s="2" customFormat="1" ht="21.75" customHeight="1">
      <c r="A150" s="38"/>
      <c r="B150" s="39"/>
      <c r="C150" s="235" t="s">
        <v>134</v>
      </c>
      <c r="D150" s="235" t="s">
        <v>129</v>
      </c>
      <c r="E150" s="236" t="s">
        <v>160</v>
      </c>
      <c r="F150" s="237" t="s">
        <v>161</v>
      </c>
      <c r="G150" s="238" t="s">
        <v>162</v>
      </c>
      <c r="H150" s="239">
        <v>480</v>
      </c>
      <c r="I150" s="240"/>
      <c r="J150" s="241">
        <f>ROUND(I150*H150,2)</f>
        <v>0</v>
      </c>
      <c r="K150" s="237" t="s">
        <v>133</v>
      </c>
      <c r="L150" s="44"/>
      <c r="M150" s="242" t="s">
        <v>1</v>
      </c>
      <c r="N150" s="243" t="s">
        <v>45</v>
      </c>
      <c r="O150" s="91"/>
      <c r="P150" s="244">
        <f>O150*H150</f>
        <v>0</v>
      </c>
      <c r="Q150" s="244">
        <v>3.0000000000000001E-05</v>
      </c>
      <c r="R150" s="244">
        <f>Q150*H150</f>
        <v>0.0144</v>
      </c>
      <c r="S150" s="244">
        <v>0</v>
      </c>
      <c r="T150" s="245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6" t="s">
        <v>134</v>
      </c>
      <c r="AT150" s="246" t="s">
        <v>129</v>
      </c>
      <c r="AU150" s="246" t="s">
        <v>90</v>
      </c>
      <c r="AY150" s="17" t="s">
        <v>127</v>
      </c>
      <c r="BE150" s="247">
        <f>IF(N150="základní",J150,0)</f>
        <v>0</v>
      </c>
      <c r="BF150" s="247">
        <f>IF(N150="snížená",J150,0)</f>
        <v>0</v>
      </c>
      <c r="BG150" s="247">
        <f>IF(N150="zákl. přenesená",J150,0)</f>
        <v>0</v>
      </c>
      <c r="BH150" s="247">
        <f>IF(N150="sníž. přenesená",J150,0)</f>
        <v>0</v>
      </c>
      <c r="BI150" s="247">
        <f>IF(N150="nulová",J150,0)</f>
        <v>0</v>
      </c>
      <c r="BJ150" s="17" t="s">
        <v>88</v>
      </c>
      <c r="BK150" s="247">
        <f>ROUND(I150*H150,2)</f>
        <v>0</v>
      </c>
      <c r="BL150" s="17" t="s">
        <v>134</v>
      </c>
      <c r="BM150" s="246" t="s">
        <v>163</v>
      </c>
    </row>
    <row r="151" s="2" customFormat="1">
      <c r="A151" s="38"/>
      <c r="B151" s="39"/>
      <c r="C151" s="40"/>
      <c r="D151" s="248" t="s">
        <v>136</v>
      </c>
      <c r="E151" s="40"/>
      <c r="F151" s="249" t="s">
        <v>164</v>
      </c>
      <c r="G151" s="40"/>
      <c r="H151" s="40"/>
      <c r="I151" s="144"/>
      <c r="J151" s="40"/>
      <c r="K151" s="40"/>
      <c r="L151" s="44"/>
      <c r="M151" s="250"/>
      <c r="N151" s="251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136</v>
      </c>
      <c r="AU151" s="17" t="s">
        <v>90</v>
      </c>
    </row>
    <row r="152" s="13" customFormat="1">
      <c r="A152" s="13"/>
      <c r="B152" s="252"/>
      <c r="C152" s="253"/>
      <c r="D152" s="248" t="s">
        <v>138</v>
      </c>
      <c r="E152" s="254" t="s">
        <v>1</v>
      </c>
      <c r="F152" s="255" t="s">
        <v>165</v>
      </c>
      <c r="G152" s="253"/>
      <c r="H152" s="254" t="s">
        <v>1</v>
      </c>
      <c r="I152" s="256"/>
      <c r="J152" s="253"/>
      <c r="K152" s="253"/>
      <c r="L152" s="257"/>
      <c r="M152" s="258"/>
      <c r="N152" s="259"/>
      <c r="O152" s="259"/>
      <c r="P152" s="259"/>
      <c r="Q152" s="259"/>
      <c r="R152" s="259"/>
      <c r="S152" s="259"/>
      <c r="T152" s="26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1" t="s">
        <v>138</v>
      </c>
      <c r="AU152" s="261" t="s">
        <v>90</v>
      </c>
      <c r="AV152" s="13" t="s">
        <v>88</v>
      </c>
      <c r="AW152" s="13" t="s">
        <v>36</v>
      </c>
      <c r="AX152" s="13" t="s">
        <v>80</v>
      </c>
      <c r="AY152" s="261" t="s">
        <v>127</v>
      </c>
    </row>
    <row r="153" s="13" customFormat="1">
      <c r="A153" s="13"/>
      <c r="B153" s="252"/>
      <c r="C153" s="253"/>
      <c r="D153" s="248" t="s">
        <v>138</v>
      </c>
      <c r="E153" s="254" t="s">
        <v>1</v>
      </c>
      <c r="F153" s="255" t="s">
        <v>166</v>
      </c>
      <c r="G153" s="253"/>
      <c r="H153" s="254" t="s">
        <v>1</v>
      </c>
      <c r="I153" s="256"/>
      <c r="J153" s="253"/>
      <c r="K153" s="253"/>
      <c r="L153" s="257"/>
      <c r="M153" s="258"/>
      <c r="N153" s="259"/>
      <c r="O153" s="259"/>
      <c r="P153" s="259"/>
      <c r="Q153" s="259"/>
      <c r="R153" s="259"/>
      <c r="S153" s="259"/>
      <c r="T153" s="26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1" t="s">
        <v>138</v>
      </c>
      <c r="AU153" s="261" t="s">
        <v>90</v>
      </c>
      <c r="AV153" s="13" t="s">
        <v>88</v>
      </c>
      <c r="AW153" s="13" t="s">
        <v>36</v>
      </c>
      <c r="AX153" s="13" t="s">
        <v>80</v>
      </c>
      <c r="AY153" s="261" t="s">
        <v>127</v>
      </c>
    </row>
    <row r="154" s="14" customFormat="1">
      <c r="A154" s="14"/>
      <c r="B154" s="262"/>
      <c r="C154" s="263"/>
      <c r="D154" s="248" t="s">
        <v>138</v>
      </c>
      <c r="E154" s="264" t="s">
        <v>1</v>
      </c>
      <c r="F154" s="265" t="s">
        <v>167</v>
      </c>
      <c r="G154" s="263"/>
      <c r="H154" s="266">
        <v>480</v>
      </c>
      <c r="I154" s="267"/>
      <c r="J154" s="263"/>
      <c r="K154" s="263"/>
      <c r="L154" s="268"/>
      <c r="M154" s="269"/>
      <c r="N154" s="270"/>
      <c r="O154" s="270"/>
      <c r="P154" s="270"/>
      <c r="Q154" s="270"/>
      <c r="R154" s="270"/>
      <c r="S154" s="270"/>
      <c r="T154" s="27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2" t="s">
        <v>138</v>
      </c>
      <c r="AU154" s="272" t="s">
        <v>90</v>
      </c>
      <c r="AV154" s="14" t="s">
        <v>90</v>
      </c>
      <c r="AW154" s="14" t="s">
        <v>36</v>
      </c>
      <c r="AX154" s="14" t="s">
        <v>88</v>
      </c>
      <c r="AY154" s="272" t="s">
        <v>127</v>
      </c>
    </row>
    <row r="155" s="2" customFormat="1" ht="21.75" customHeight="1">
      <c r="A155" s="38"/>
      <c r="B155" s="39"/>
      <c r="C155" s="235" t="s">
        <v>168</v>
      </c>
      <c r="D155" s="235" t="s">
        <v>129</v>
      </c>
      <c r="E155" s="236" t="s">
        <v>169</v>
      </c>
      <c r="F155" s="237" t="s">
        <v>170</v>
      </c>
      <c r="G155" s="238" t="s">
        <v>171</v>
      </c>
      <c r="H155" s="239">
        <v>20</v>
      </c>
      <c r="I155" s="240"/>
      <c r="J155" s="241">
        <f>ROUND(I155*H155,2)</f>
        <v>0</v>
      </c>
      <c r="K155" s="237" t="s">
        <v>133</v>
      </c>
      <c r="L155" s="44"/>
      <c r="M155" s="242" t="s">
        <v>1</v>
      </c>
      <c r="N155" s="243" t="s">
        <v>45</v>
      </c>
      <c r="O155" s="91"/>
      <c r="P155" s="244">
        <f>O155*H155</f>
        <v>0</v>
      </c>
      <c r="Q155" s="244">
        <v>0</v>
      </c>
      <c r="R155" s="244">
        <f>Q155*H155</f>
        <v>0</v>
      </c>
      <c r="S155" s="244">
        <v>0</v>
      </c>
      <c r="T155" s="245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6" t="s">
        <v>134</v>
      </c>
      <c r="AT155" s="246" t="s">
        <v>129</v>
      </c>
      <c r="AU155" s="246" t="s">
        <v>90</v>
      </c>
      <c r="AY155" s="17" t="s">
        <v>127</v>
      </c>
      <c r="BE155" s="247">
        <f>IF(N155="základní",J155,0)</f>
        <v>0</v>
      </c>
      <c r="BF155" s="247">
        <f>IF(N155="snížená",J155,0)</f>
        <v>0</v>
      </c>
      <c r="BG155" s="247">
        <f>IF(N155="zákl. přenesená",J155,0)</f>
        <v>0</v>
      </c>
      <c r="BH155" s="247">
        <f>IF(N155="sníž. přenesená",J155,0)</f>
        <v>0</v>
      </c>
      <c r="BI155" s="247">
        <f>IF(N155="nulová",J155,0)</f>
        <v>0</v>
      </c>
      <c r="BJ155" s="17" t="s">
        <v>88</v>
      </c>
      <c r="BK155" s="247">
        <f>ROUND(I155*H155,2)</f>
        <v>0</v>
      </c>
      <c r="BL155" s="17" t="s">
        <v>134</v>
      </c>
      <c r="BM155" s="246" t="s">
        <v>172</v>
      </c>
    </row>
    <row r="156" s="2" customFormat="1">
      <c r="A156" s="38"/>
      <c r="B156" s="39"/>
      <c r="C156" s="40"/>
      <c r="D156" s="248" t="s">
        <v>136</v>
      </c>
      <c r="E156" s="40"/>
      <c r="F156" s="249" t="s">
        <v>173</v>
      </c>
      <c r="G156" s="40"/>
      <c r="H156" s="40"/>
      <c r="I156" s="144"/>
      <c r="J156" s="40"/>
      <c r="K156" s="40"/>
      <c r="L156" s="44"/>
      <c r="M156" s="250"/>
      <c r="N156" s="251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136</v>
      </c>
      <c r="AU156" s="17" t="s">
        <v>90</v>
      </c>
    </row>
    <row r="157" s="13" customFormat="1">
      <c r="A157" s="13"/>
      <c r="B157" s="252"/>
      <c r="C157" s="253"/>
      <c r="D157" s="248" t="s">
        <v>138</v>
      </c>
      <c r="E157" s="254" t="s">
        <v>1</v>
      </c>
      <c r="F157" s="255" t="s">
        <v>165</v>
      </c>
      <c r="G157" s="253"/>
      <c r="H157" s="254" t="s">
        <v>1</v>
      </c>
      <c r="I157" s="256"/>
      <c r="J157" s="253"/>
      <c r="K157" s="253"/>
      <c r="L157" s="257"/>
      <c r="M157" s="258"/>
      <c r="N157" s="259"/>
      <c r="O157" s="259"/>
      <c r="P157" s="259"/>
      <c r="Q157" s="259"/>
      <c r="R157" s="259"/>
      <c r="S157" s="259"/>
      <c r="T157" s="26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1" t="s">
        <v>138</v>
      </c>
      <c r="AU157" s="261" t="s">
        <v>90</v>
      </c>
      <c r="AV157" s="13" t="s">
        <v>88</v>
      </c>
      <c r="AW157" s="13" t="s">
        <v>36</v>
      </c>
      <c r="AX157" s="13" t="s">
        <v>80</v>
      </c>
      <c r="AY157" s="261" t="s">
        <v>127</v>
      </c>
    </row>
    <row r="158" s="13" customFormat="1">
      <c r="A158" s="13"/>
      <c r="B158" s="252"/>
      <c r="C158" s="253"/>
      <c r="D158" s="248" t="s">
        <v>138</v>
      </c>
      <c r="E158" s="254" t="s">
        <v>1</v>
      </c>
      <c r="F158" s="255" t="s">
        <v>166</v>
      </c>
      <c r="G158" s="253"/>
      <c r="H158" s="254" t="s">
        <v>1</v>
      </c>
      <c r="I158" s="256"/>
      <c r="J158" s="253"/>
      <c r="K158" s="253"/>
      <c r="L158" s="257"/>
      <c r="M158" s="258"/>
      <c r="N158" s="259"/>
      <c r="O158" s="259"/>
      <c r="P158" s="259"/>
      <c r="Q158" s="259"/>
      <c r="R158" s="259"/>
      <c r="S158" s="259"/>
      <c r="T158" s="26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1" t="s">
        <v>138</v>
      </c>
      <c r="AU158" s="261" t="s">
        <v>90</v>
      </c>
      <c r="AV158" s="13" t="s">
        <v>88</v>
      </c>
      <c r="AW158" s="13" t="s">
        <v>36</v>
      </c>
      <c r="AX158" s="13" t="s">
        <v>80</v>
      </c>
      <c r="AY158" s="261" t="s">
        <v>127</v>
      </c>
    </row>
    <row r="159" s="14" customFormat="1">
      <c r="A159" s="14"/>
      <c r="B159" s="262"/>
      <c r="C159" s="263"/>
      <c r="D159" s="248" t="s">
        <v>138</v>
      </c>
      <c r="E159" s="264" t="s">
        <v>1</v>
      </c>
      <c r="F159" s="265" t="s">
        <v>174</v>
      </c>
      <c r="G159" s="263"/>
      <c r="H159" s="266">
        <v>20</v>
      </c>
      <c r="I159" s="267"/>
      <c r="J159" s="263"/>
      <c r="K159" s="263"/>
      <c r="L159" s="268"/>
      <c r="M159" s="269"/>
      <c r="N159" s="270"/>
      <c r="O159" s="270"/>
      <c r="P159" s="270"/>
      <c r="Q159" s="270"/>
      <c r="R159" s="270"/>
      <c r="S159" s="270"/>
      <c r="T159" s="27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2" t="s">
        <v>138</v>
      </c>
      <c r="AU159" s="272" t="s">
        <v>90</v>
      </c>
      <c r="AV159" s="14" t="s">
        <v>90</v>
      </c>
      <c r="AW159" s="14" t="s">
        <v>36</v>
      </c>
      <c r="AX159" s="14" t="s">
        <v>88</v>
      </c>
      <c r="AY159" s="272" t="s">
        <v>127</v>
      </c>
    </row>
    <row r="160" s="2" customFormat="1" ht="21.75" customHeight="1">
      <c r="A160" s="38"/>
      <c r="B160" s="39"/>
      <c r="C160" s="235" t="s">
        <v>175</v>
      </c>
      <c r="D160" s="235" t="s">
        <v>129</v>
      </c>
      <c r="E160" s="236" t="s">
        <v>176</v>
      </c>
      <c r="F160" s="237" t="s">
        <v>177</v>
      </c>
      <c r="G160" s="238" t="s">
        <v>155</v>
      </c>
      <c r="H160" s="239">
        <v>10.199999999999999</v>
      </c>
      <c r="I160" s="240"/>
      <c r="J160" s="241">
        <f>ROUND(I160*H160,2)</f>
        <v>0</v>
      </c>
      <c r="K160" s="237" t="s">
        <v>133</v>
      </c>
      <c r="L160" s="44"/>
      <c r="M160" s="242" t="s">
        <v>1</v>
      </c>
      <c r="N160" s="243" t="s">
        <v>45</v>
      </c>
      <c r="O160" s="91"/>
      <c r="P160" s="244">
        <f>O160*H160</f>
        <v>0</v>
      </c>
      <c r="Q160" s="244">
        <v>0.0086800000000000002</v>
      </c>
      <c r="R160" s="244">
        <f>Q160*H160</f>
        <v>0.08853599999999999</v>
      </c>
      <c r="S160" s="244">
        <v>0</v>
      </c>
      <c r="T160" s="245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6" t="s">
        <v>134</v>
      </c>
      <c r="AT160" s="246" t="s">
        <v>129</v>
      </c>
      <c r="AU160" s="246" t="s">
        <v>90</v>
      </c>
      <c r="AY160" s="17" t="s">
        <v>127</v>
      </c>
      <c r="BE160" s="247">
        <f>IF(N160="základní",J160,0)</f>
        <v>0</v>
      </c>
      <c r="BF160" s="247">
        <f>IF(N160="snížená",J160,0)</f>
        <v>0</v>
      </c>
      <c r="BG160" s="247">
        <f>IF(N160="zákl. přenesená",J160,0)</f>
        <v>0</v>
      </c>
      <c r="BH160" s="247">
        <f>IF(N160="sníž. přenesená",J160,0)</f>
        <v>0</v>
      </c>
      <c r="BI160" s="247">
        <f>IF(N160="nulová",J160,0)</f>
        <v>0</v>
      </c>
      <c r="BJ160" s="17" t="s">
        <v>88</v>
      </c>
      <c r="BK160" s="247">
        <f>ROUND(I160*H160,2)</f>
        <v>0</v>
      </c>
      <c r="BL160" s="17" t="s">
        <v>134</v>
      </c>
      <c r="BM160" s="246" t="s">
        <v>178</v>
      </c>
    </row>
    <row r="161" s="2" customFormat="1">
      <c r="A161" s="38"/>
      <c r="B161" s="39"/>
      <c r="C161" s="40"/>
      <c r="D161" s="248" t="s">
        <v>136</v>
      </c>
      <c r="E161" s="40"/>
      <c r="F161" s="249" t="s">
        <v>179</v>
      </c>
      <c r="G161" s="40"/>
      <c r="H161" s="40"/>
      <c r="I161" s="144"/>
      <c r="J161" s="40"/>
      <c r="K161" s="40"/>
      <c r="L161" s="44"/>
      <c r="M161" s="250"/>
      <c r="N161" s="251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136</v>
      </c>
      <c r="AU161" s="17" t="s">
        <v>90</v>
      </c>
    </row>
    <row r="162" s="13" customFormat="1">
      <c r="A162" s="13"/>
      <c r="B162" s="252"/>
      <c r="C162" s="253"/>
      <c r="D162" s="248" t="s">
        <v>138</v>
      </c>
      <c r="E162" s="254" t="s">
        <v>1</v>
      </c>
      <c r="F162" s="255" t="s">
        <v>180</v>
      </c>
      <c r="G162" s="253"/>
      <c r="H162" s="254" t="s">
        <v>1</v>
      </c>
      <c r="I162" s="256"/>
      <c r="J162" s="253"/>
      <c r="K162" s="253"/>
      <c r="L162" s="257"/>
      <c r="M162" s="258"/>
      <c r="N162" s="259"/>
      <c r="O162" s="259"/>
      <c r="P162" s="259"/>
      <c r="Q162" s="259"/>
      <c r="R162" s="259"/>
      <c r="S162" s="259"/>
      <c r="T162" s="26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1" t="s">
        <v>138</v>
      </c>
      <c r="AU162" s="261" t="s">
        <v>90</v>
      </c>
      <c r="AV162" s="13" t="s">
        <v>88</v>
      </c>
      <c r="AW162" s="13" t="s">
        <v>36</v>
      </c>
      <c r="AX162" s="13" t="s">
        <v>80</v>
      </c>
      <c r="AY162" s="261" t="s">
        <v>127</v>
      </c>
    </row>
    <row r="163" s="13" customFormat="1">
      <c r="A163" s="13"/>
      <c r="B163" s="252"/>
      <c r="C163" s="253"/>
      <c r="D163" s="248" t="s">
        <v>138</v>
      </c>
      <c r="E163" s="254" t="s">
        <v>1</v>
      </c>
      <c r="F163" s="255" t="s">
        <v>181</v>
      </c>
      <c r="G163" s="253"/>
      <c r="H163" s="254" t="s">
        <v>1</v>
      </c>
      <c r="I163" s="256"/>
      <c r="J163" s="253"/>
      <c r="K163" s="253"/>
      <c r="L163" s="257"/>
      <c r="M163" s="258"/>
      <c r="N163" s="259"/>
      <c r="O163" s="259"/>
      <c r="P163" s="259"/>
      <c r="Q163" s="259"/>
      <c r="R163" s="259"/>
      <c r="S163" s="259"/>
      <c r="T163" s="26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1" t="s">
        <v>138</v>
      </c>
      <c r="AU163" s="261" t="s">
        <v>90</v>
      </c>
      <c r="AV163" s="13" t="s">
        <v>88</v>
      </c>
      <c r="AW163" s="13" t="s">
        <v>36</v>
      </c>
      <c r="AX163" s="13" t="s">
        <v>80</v>
      </c>
      <c r="AY163" s="261" t="s">
        <v>127</v>
      </c>
    </row>
    <row r="164" s="14" customFormat="1">
      <c r="A164" s="14"/>
      <c r="B164" s="262"/>
      <c r="C164" s="263"/>
      <c r="D164" s="248" t="s">
        <v>138</v>
      </c>
      <c r="E164" s="264" t="s">
        <v>1</v>
      </c>
      <c r="F164" s="265" t="s">
        <v>182</v>
      </c>
      <c r="G164" s="263"/>
      <c r="H164" s="266">
        <v>2.2000000000000002</v>
      </c>
      <c r="I164" s="267"/>
      <c r="J164" s="263"/>
      <c r="K164" s="263"/>
      <c r="L164" s="268"/>
      <c r="M164" s="269"/>
      <c r="N164" s="270"/>
      <c r="O164" s="270"/>
      <c r="P164" s="270"/>
      <c r="Q164" s="270"/>
      <c r="R164" s="270"/>
      <c r="S164" s="270"/>
      <c r="T164" s="27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2" t="s">
        <v>138</v>
      </c>
      <c r="AU164" s="272" t="s">
        <v>90</v>
      </c>
      <c r="AV164" s="14" t="s">
        <v>90</v>
      </c>
      <c r="AW164" s="14" t="s">
        <v>36</v>
      </c>
      <c r="AX164" s="14" t="s">
        <v>80</v>
      </c>
      <c r="AY164" s="272" t="s">
        <v>127</v>
      </c>
    </row>
    <row r="165" s="13" customFormat="1">
      <c r="A165" s="13"/>
      <c r="B165" s="252"/>
      <c r="C165" s="253"/>
      <c r="D165" s="248" t="s">
        <v>138</v>
      </c>
      <c r="E165" s="254" t="s">
        <v>1</v>
      </c>
      <c r="F165" s="255" t="s">
        <v>183</v>
      </c>
      <c r="G165" s="253"/>
      <c r="H165" s="254" t="s">
        <v>1</v>
      </c>
      <c r="I165" s="256"/>
      <c r="J165" s="253"/>
      <c r="K165" s="253"/>
      <c r="L165" s="257"/>
      <c r="M165" s="258"/>
      <c r="N165" s="259"/>
      <c r="O165" s="259"/>
      <c r="P165" s="259"/>
      <c r="Q165" s="259"/>
      <c r="R165" s="259"/>
      <c r="S165" s="259"/>
      <c r="T165" s="26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1" t="s">
        <v>138</v>
      </c>
      <c r="AU165" s="261" t="s">
        <v>90</v>
      </c>
      <c r="AV165" s="13" t="s">
        <v>88</v>
      </c>
      <c r="AW165" s="13" t="s">
        <v>36</v>
      </c>
      <c r="AX165" s="13" t="s">
        <v>80</v>
      </c>
      <c r="AY165" s="261" t="s">
        <v>127</v>
      </c>
    </row>
    <row r="166" s="14" customFormat="1">
      <c r="A166" s="14"/>
      <c r="B166" s="262"/>
      <c r="C166" s="263"/>
      <c r="D166" s="248" t="s">
        <v>138</v>
      </c>
      <c r="E166" s="264" t="s">
        <v>1</v>
      </c>
      <c r="F166" s="265" t="s">
        <v>184</v>
      </c>
      <c r="G166" s="263"/>
      <c r="H166" s="266">
        <v>8</v>
      </c>
      <c r="I166" s="267"/>
      <c r="J166" s="263"/>
      <c r="K166" s="263"/>
      <c r="L166" s="268"/>
      <c r="M166" s="269"/>
      <c r="N166" s="270"/>
      <c r="O166" s="270"/>
      <c r="P166" s="270"/>
      <c r="Q166" s="270"/>
      <c r="R166" s="270"/>
      <c r="S166" s="270"/>
      <c r="T166" s="27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72" t="s">
        <v>138</v>
      </c>
      <c r="AU166" s="272" t="s">
        <v>90</v>
      </c>
      <c r="AV166" s="14" t="s">
        <v>90</v>
      </c>
      <c r="AW166" s="14" t="s">
        <v>36</v>
      </c>
      <c r="AX166" s="14" t="s">
        <v>80</v>
      </c>
      <c r="AY166" s="272" t="s">
        <v>127</v>
      </c>
    </row>
    <row r="167" s="15" customFormat="1">
      <c r="A167" s="15"/>
      <c r="B167" s="273"/>
      <c r="C167" s="274"/>
      <c r="D167" s="248" t="s">
        <v>138</v>
      </c>
      <c r="E167" s="275" t="s">
        <v>1</v>
      </c>
      <c r="F167" s="276" t="s">
        <v>144</v>
      </c>
      <c r="G167" s="274"/>
      <c r="H167" s="277">
        <v>10.199999999999999</v>
      </c>
      <c r="I167" s="278"/>
      <c r="J167" s="274"/>
      <c r="K167" s="274"/>
      <c r="L167" s="279"/>
      <c r="M167" s="280"/>
      <c r="N167" s="281"/>
      <c r="O167" s="281"/>
      <c r="P167" s="281"/>
      <c r="Q167" s="281"/>
      <c r="R167" s="281"/>
      <c r="S167" s="281"/>
      <c r="T167" s="282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83" t="s">
        <v>138</v>
      </c>
      <c r="AU167" s="283" t="s">
        <v>90</v>
      </c>
      <c r="AV167" s="15" t="s">
        <v>134</v>
      </c>
      <c r="AW167" s="15" t="s">
        <v>36</v>
      </c>
      <c r="AX167" s="15" t="s">
        <v>88</v>
      </c>
      <c r="AY167" s="283" t="s">
        <v>127</v>
      </c>
    </row>
    <row r="168" s="2" customFormat="1" ht="21.75" customHeight="1">
      <c r="A168" s="38"/>
      <c r="B168" s="39"/>
      <c r="C168" s="235" t="s">
        <v>185</v>
      </c>
      <c r="D168" s="235" t="s">
        <v>129</v>
      </c>
      <c r="E168" s="236" t="s">
        <v>186</v>
      </c>
      <c r="F168" s="237" t="s">
        <v>187</v>
      </c>
      <c r="G168" s="238" t="s">
        <v>155</v>
      </c>
      <c r="H168" s="239">
        <v>41.799999999999997</v>
      </c>
      <c r="I168" s="240"/>
      <c r="J168" s="241">
        <f>ROUND(I168*H168,2)</f>
        <v>0</v>
      </c>
      <c r="K168" s="237" t="s">
        <v>133</v>
      </c>
      <c r="L168" s="44"/>
      <c r="M168" s="242" t="s">
        <v>1</v>
      </c>
      <c r="N168" s="243" t="s">
        <v>45</v>
      </c>
      <c r="O168" s="91"/>
      <c r="P168" s="244">
        <f>O168*H168</f>
        <v>0</v>
      </c>
      <c r="Q168" s="244">
        <v>0.036900000000000002</v>
      </c>
      <c r="R168" s="244">
        <f>Q168*H168</f>
        <v>1.5424199999999999</v>
      </c>
      <c r="S168" s="244">
        <v>0</v>
      </c>
      <c r="T168" s="245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46" t="s">
        <v>134</v>
      </c>
      <c r="AT168" s="246" t="s">
        <v>129</v>
      </c>
      <c r="AU168" s="246" t="s">
        <v>90</v>
      </c>
      <c r="AY168" s="17" t="s">
        <v>127</v>
      </c>
      <c r="BE168" s="247">
        <f>IF(N168="základní",J168,0)</f>
        <v>0</v>
      </c>
      <c r="BF168" s="247">
        <f>IF(N168="snížená",J168,0)</f>
        <v>0</v>
      </c>
      <c r="BG168" s="247">
        <f>IF(N168="zákl. přenesená",J168,0)</f>
        <v>0</v>
      </c>
      <c r="BH168" s="247">
        <f>IF(N168="sníž. přenesená",J168,0)</f>
        <v>0</v>
      </c>
      <c r="BI168" s="247">
        <f>IF(N168="nulová",J168,0)</f>
        <v>0</v>
      </c>
      <c r="BJ168" s="17" t="s">
        <v>88</v>
      </c>
      <c r="BK168" s="247">
        <f>ROUND(I168*H168,2)</f>
        <v>0</v>
      </c>
      <c r="BL168" s="17" t="s">
        <v>134</v>
      </c>
      <c r="BM168" s="246" t="s">
        <v>188</v>
      </c>
    </row>
    <row r="169" s="2" customFormat="1">
      <c r="A169" s="38"/>
      <c r="B169" s="39"/>
      <c r="C169" s="40"/>
      <c r="D169" s="248" t="s">
        <v>136</v>
      </c>
      <c r="E169" s="40"/>
      <c r="F169" s="249" t="s">
        <v>189</v>
      </c>
      <c r="G169" s="40"/>
      <c r="H169" s="40"/>
      <c r="I169" s="144"/>
      <c r="J169" s="40"/>
      <c r="K169" s="40"/>
      <c r="L169" s="44"/>
      <c r="M169" s="250"/>
      <c r="N169" s="251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136</v>
      </c>
      <c r="AU169" s="17" t="s">
        <v>90</v>
      </c>
    </row>
    <row r="170" s="13" customFormat="1">
      <c r="A170" s="13"/>
      <c r="B170" s="252"/>
      <c r="C170" s="253"/>
      <c r="D170" s="248" t="s">
        <v>138</v>
      </c>
      <c r="E170" s="254" t="s">
        <v>1</v>
      </c>
      <c r="F170" s="255" t="s">
        <v>180</v>
      </c>
      <c r="G170" s="253"/>
      <c r="H170" s="254" t="s">
        <v>1</v>
      </c>
      <c r="I170" s="256"/>
      <c r="J170" s="253"/>
      <c r="K170" s="253"/>
      <c r="L170" s="257"/>
      <c r="M170" s="258"/>
      <c r="N170" s="259"/>
      <c r="O170" s="259"/>
      <c r="P170" s="259"/>
      <c r="Q170" s="259"/>
      <c r="R170" s="259"/>
      <c r="S170" s="259"/>
      <c r="T170" s="26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1" t="s">
        <v>138</v>
      </c>
      <c r="AU170" s="261" t="s">
        <v>90</v>
      </c>
      <c r="AV170" s="13" t="s">
        <v>88</v>
      </c>
      <c r="AW170" s="13" t="s">
        <v>36</v>
      </c>
      <c r="AX170" s="13" t="s">
        <v>80</v>
      </c>
      <c r="AY170" s="261" t="s">
        <v>127</v>
      </c>
    </row>
    <row r="171" s="13" customFormat="1">
      <c r="A171" s="13"/>
      <c r="B171" s="252"/>
      <c r="C171" s="253"/>
      <c r="D171" s="248" t="s">
        <v>138</v>
      </c>
      <c r="E171" s="254" t="s">
        <v>1</v>
      </c>
      <c r="F171" s="255" t="s">
        <v>140</v>
      </c>
      <c r="G171" s="253"/>
      <c r="H171" s="254" t="s">
        <v>1</v>
      </c>
      <c r="I171" s="256"/>
      <c r="J171" s="253"/>
      <c r="K171" s="253"/>
      <c r="L171" s="257"/>
      <c r="M171" s="258"/>
      <c r="N171" s="259"/>
      <c r="O171" s="259"/>
      <c r="P171" s="259"/>
      <c r="Q171" s="259"/>
      <c r="R171" s="259"/>
      <c r="S171" s="259"/>
      <c r="T171" s="26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1" t="s">
        <v>138</v>
      </c>
      <c r="AU171" s="261" t="s">
        <v>90</v>
      </c>
      <c r="AV171" s="13" t="s">
        <v>88</v>
      </c>
      <c r="AW171" s="13" t="s">
        <v>36</v>
      </c>
      <c r="AX171" s="13" t="s">
        <v>80</v>
      </c>
      <c r="AY171" s="261" t="s">
        <v>127</v>
      </c>
    </row>
    <row r="172" s="14" customFormat="1">
      <c r="A172" s="14"/>
      <c r="B172" s="262"/>
      <c r="C172" s="263"/>
      <c r="D172" s="248" t="s">
        <v>138</v>
      </c>
      <c r="E172" s="264" t="s">
        <v>1</v>
      </c>
      <c r="F172" s="265" t="s">
        <v>190</v>
      </c>
      <c r="G172" s="263"/>
      <c r="H172" s="266">
        <v>15.4</v>
      </c>
      <c r="I172" s="267"/>
      <c r="J172" s="263"/>
      <c r="K172" s="263"/>
      <c r="L172" s="268"/>
      <c r="M172" s="269"/>
      <c r="N172" s="270"/>
      <c r="O172" s="270"/>
      <c r="P172" s="270"/>
      <c r="Q172" s="270"/>
      <c r="R172" s="270"/>
      <c r="S172" s="270"/>
      <c r="T172" s="27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2" t="s">
        <v>138</v>
      </c>
      <c r="AU172" s="272" t="s">
        <v>90</v>
      </c>
      <c r="AV172" s="14" t="s">
        <v>90</v>
      </c>
      <c r="AW172" s="14" t="s">
        <v>36</v>
      </c>
      <c r="AX172" s="14" t="s">
        <v>80</v>
      </c>
      <c r="AY172" s="272" t="s">
        <v>127</v>
      </c>
    </row>
    <row r="173" s="13" customFormat="1">
      <c r="A173" s="13"/>
      <c r="B173" s="252"/>
      <c r="C173" s="253"/>
      <c r="D173" s="248" t="s">
        <v>138</v>
      </c>
      <c r="E173" s="254" t="s">
        <v>1</v>
      </c>
      <c r="F173" s="255" t="s">
        <v>142</v>
      </c>
      <c r="G173" s="253"/>
      <c r="H173" s="254" t="s">
        <v>1</v>
      </c>
      <c r="I173" s="256"/>
      <c r="J173" s="253"/>
      <c r="K173" s="253"/>
      <c r="L173" s="257"/>
      <c r="M173" s="258"/>
      <c r="N173" s="259"/>
      <c r="O173" s="259"/>
      <c r="P173" s="259"/>
      <c r="Q173" s="259"/>
      <c r="R173" s="259"/>
      <c r="S173" s="259"/>
      <c r="T173" s="26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1" t="s">
        <v>138</v>
      </c>
      <c r="AU173" s="261" t="s">
        <v>90</v>
      </c>
      <c r="AV173" s="13" t="s">
        <v>88</v>
      </c>
      <c r="AW173" s="13" t="s">
        <v>36</v>
      </c>
      <c r="AX173" s="13" t="s">
        <v>80</v>
      </c>
      <c r="AY173" s="261" t="s">
        <v>127</v>
      </c>
    </row>
    <row r="174" s="14" customFormat="1">
      <c r="A174" s="14"/>
      <c r="B174" s="262"/>
      <c r="C174" s="263"/>
      <c r="D174" s="248" t="s">
        <v>138</v>
      </c>
      <c r="E174" s="264" t="s">
        <v>1</v>
      </c>
      <c r="F174" s="265" t="s">
        <v>191</v>
      </c>
      <c r="G174" s="263"/>
      <c r="H174" s="266">
        <v>26.399999999999999</v>
      </c>
      <c r="I174" s="267"/>
      <c r="J174" s="263"/>
      <c r="K174" s="263"/>
      <c r="L174" s="268"/>
      <c r="M174" s="269"/>
      <c r="N174" s="270"/>
      <c r="O174" s="270"/>
      <c r="P174" s="270"/>
      <c r="Q174" s="270"/>
      <c r="R174" s="270"/>
      <c r="S174" s="270"/>
      <c r="T174" s="27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2" t="s">
        <v>138</v>
      </c>
      <c r="AU174" s="272" t="s">
        <v>90</v>
      </c>
      <c r="AV174" s="14" t="s">
        <v>90</v>
      </c>
      <c r="AW174" s="14" t="s">
        <v>36</v>
      </c>
      <c r="AX174" s="14" t="s">
        <v>80</v>
      </c>
      <c r="AY174" s="272" t="s">
        <v>127</v>
      </c>
    </row>
    <row r="175" s="15" customFormat="1">
      <c r="A175" s="15"/>
      <c r="B175" s="273"/>
      <c r="C175" s="274"/>
      <c r="D175" s="248" t="s">
        <v>138</v>
      </c>
      <c r="E175" s="275" t="s">
        <v>1</v>
      </c>
      <c r="F175" s="276" t="s">
        <v>144</v>
      </c>
      <c r="G175" s="274"/>
      <c r="H175" s="277">
        <v>41.799999999999997</v>
      </c>
      <c r="I175" s="278"/>
      <c r="J175" s="274"/>
      <c r="K175" s="274"/>
      <c r="L175" s="279"/>
      <c r="M175" s="280"/>
      <c r="N175" s="281"/>
      <c r="O175" s="281"/>
      <c r="P175" s="281"/>
      <c r="Q175" s="281"/>
      <c r="R175" s="281"/>
      <c r="S175" s="281"/>
      <c r="T175" s="282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83" t="s">
        <v>138</v>
      </c>
      <c r="AU175" s="283" t="s">
        <v>90</v>
      </c>
      <c r="AV175" s="15" t="s">
        <v>134</v>
      </c>
      <c r="AW175" s="15" t="s">
        <v>36</v>
      </c>
      <c r="AX175" s="15" t="s">
        <v>88</v>
      </c>
      <c r="AY175" s="283" t="s">
        <v>127</v>
      </c>
    </row>
    <row r="176" s="2" customFormat="1" ht="21.75" customHeight="1">
      <c r="A176" s="38"/>
      <c r="B176" s="39"/>
      <c r="C176" s="235" t="s">
        <v>192</v>
      </c>
      <c r="D176" s="235" t="s">
        <v>129</v>
      </c>
      <c r="E176" s="236" t="s">
        <v>193</v>
      </c>
      <c r="F176" s="237" t="s">
        <v>194</v>
      </c>
      <c r="G176" s="238" t="s">
        <v>195</v>
      </c>
      <c r="H176" s="239">
        <v>5</v>
      </c>
      <c r="I176" s="240"/>
      <c r="J176" s="241">
        <f>ROUND(I176*H176,2)</f>
        <v>0</v>
      </c>
      <c r="K176" s="237" t="s">
        <v>133</v>
      </c>
      <c r="L176" s="44"/>
      <c r="M176" s="242" t="s">
        <v>1</v>
      </c>
      <c r="N176" s="243" t="s">
        <v>45</v>
      </c>
      <c r="O176" s="91"/>
      <c r="P176" s="244">
        <f>O176*H176</f>
        <v>0</v>
      </c>
      <c r="Q176" s="244">
        <v>0.00064999999999999997</v>
      </c>
      <c r="R176" s="244">
        <f>Q176*H176</f>
        <v>0.0032499999999999999</v>
      </c>
      <c r="S176" s="244">
        <v>0</v>
      </c>
      <c r="T176" s="245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6" t="s">
        <v>134</v>
      </c>
      <c r="AT176" s="246" t="s">
        <v>129</v>
      </c>
      <c r="AU176" s="246" t="s">
        <v>90</v>
      </c>
      <c r="AY176" s="17" t="s">
        <v>127</v>
      </c>
      <c r="BE176" s="247">
        <f>IF(N176="základní",J176,0)</f>
        <v>0</v>
      </c>
      <c r="BF176" s="247">
        <f>IF(N176="snížená",J176,0)</f>
        <v>0</v>
      </c>
      <c r="BG176" s="247">
        <f>IF(N176="zákl. přenesená",J176,0)</f>
        <v>0</v>
      </c>
      <c r="BH176" s="247">
        <f>IF(N176="sníž. přenesená",J176,0)</f>
        <v>0</v>
      </c>
      <c r="BI176" s="247">
        <f>IF(N176="nulová",J176,0)</f>
        <v>0</v>
      </c>
      <c r="BJ176" s="17" t="s">
        <v>88</v>
      </c>
      <c r="BK176" s="247">
        <f>ROUND(I176*H176,2)</f>
        <v>0</v>
      </c>
      <c r="BL176" s="17" t="s">
        <v>134</v>
      </c>
      <c r="BM176" s="246" t="s">
        <v>196</v>
      </c>
    </row>
    <row r="177" s="2" customFormat="1">
      <c r="A177" s="38"/>
      <c r="B177" s="39"/>
      <c r="C177" s="40"/>
      <c r="D177" s="248" t="s">
        <v>136</v>
      </c>
      <c r="E177" s="40"/>
      <c r="F177" s="249" t="s">
        <v>197</v>
      </c>
      <c r="G177" s="40"/>
      <c r="H177" s="40"/>
      <c r="I177" s="144"/>
      <c r="J177" s="40"/>
      <c r="K177" s="40"/>
      <c r="L177" s="44"/>
      <c r="M177" s="250"/>
      <c r="N177" s="251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136</v>
      </c>
      <c r="AU177" s="17" t="s">
        <v>90</v>
      </c>
    </row>
    <row r="178" s="13" customFormat="1">
      <c r="A178" s="13"/>
      <c r="B178" s="252"/>
      <c r="C178" s="253"/>
      <c r="D178" s="248" t="s">
        <v>138</v>
      </c>
      <c r="E178" s="254" t="s">
        <v>1</v>
      </c>
      <c r="F178" s="255" t="s">
        <v>165</v>
      </c>
      <c r="G178" s="253"/>
      <c r="H178" s="254" t="s">
        <v>1</v>
      </c>
      <c r="I178" s="256"/>
      <c r="J178" s="253"/>
      <c r="K178" s="253"/>
      <c r="L178" s="257"/>
      <c r="M178" s="258"/>
      <c r="N178" s="259"/>
      <c r="O178" s="259"/>
      <c r="P178" s="259"/>
      <c r="Q178" s="259"/>
      <c r="R178" s="259"/>
      <c r="S178" s="259"/>
      <c r="T178" s="26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1" t="s">
        <v>138</v>
      </c>
      <c r="AU178" s="261" t="s">
        <v>90</v>
      </c>
      <c r="AV178" s="13" t="s">
        <v>88</v>
      </c>
      <c r="AW178" s="13" t="s">
        <v>36</v>
      </c>
      <c r="AX178" s="13" t="s">
        <v>80</v>
      </c>
      <c r="AY178" s="261" t="s">
        <v>127</v>
      </c>
    </row>
    <row r="179" s="14" customFormat="1">
      <c r="A179" s="14"/>
      <c r="B179" s="262"/>
      <c r="C179" s="263"/>
      <c r="D179" s="248" t="s">
        <v>138</v>
      </c>
      <c r="E179" s="264" t="s">
        <v>1</v>
      </c>
      <c r="F179" s="265" t="s">
        <v>168</v>
      </c>
      <c r="G179" s="263"/>
      <c r="H179" s="266">
        <v>5</v>
      </c>
      <c r="I179" s="267"/>
      <c r="J179" s="263"/>
      <c r="K179" s="263"/>
      <c r="L179" s="268"/>
      <c r="M179" s="269"/>
      <c r="N179" s="270"/>
      <c r="O179" s="270"/>
      <c r="P179" s="270"/>
      <c r="Q179" s="270"/>
      <c r="R179" s="270"/>
      <c r="S179" s="270"/>
      <c r="T179" s="27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72" t="s">
        <v>138</v>
      </c>
      <c r="AU179" s="272" t="s">
        <v>90</v>
      </c>
      <c r="AV179" s="14" t="s">
        <v>90</v>
      </c>
      <c r="AW179" s="14" t="s">
        <v>36</v>
      </c>
      <c r="AX179" s="14" t="s">
        <v>88</v>
      </c>
      <c r="AY179" s="272" t="s">
        <v>127</v>
      </c>
    </row>
    <row r="180" s="2" customFormat="1" ht="33" customHeight="1">
      <c r="A180" s="38"/>
      <c r="B180" s="39"/>
      <c r="C180" s="235" t="s">
        <v>198</v>
      </c>
      <c r="D180" s="235" t="s">
        <v>129</v>
      </c>
      <c r="E180" s="236" t="s">
        <v>199</v>
      </c>
      <c r="F180" s="237" t="s">
        <v>200</v>
      </c>
      <c r="G180" s="238" t="s">
        <v>195</v>
      </c>
      <c r="H180" s="239">
        <v>5</v>
      </c>
      <c r="I180" s="240"/>
      <c r="J180" s="241">
        <f>ROUND(I180*H180,2)</f>
        <v>0</v>
      </c>
      <c r="K180" s="237" t="s">
        <v>133</v>
      </c>
      <c r="L180" s="44"/>
      <c r="M180" s="242" t="s">
        <v>1</v>
      </c>
      <c r="N180" s="243" t="s">
        <v>45</v>
      </c>
      <c r="O180" s="91"/>
      <c r="P180" s="244">
        <f>O180*H180</f>
        <v>0</v>
      </c>
      <c r="Q180" s="244">
        <v>0</v>
      </c>
      <c r="R180" s="244">
        <f>Q180*H180</f>
        <v>0</v>
      </c>
      <c r="S180" s="244">
        <v>0</v>
      </c>
      <c r="T180" s="245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6" t="s">
        <v>134</v>
      </c>
      <c r="AT180" s="246" t="s">
        <v>129</v>
      </c>
      <c r="AU180" s="246" t="s">
        <v>90</v>
      </c>
      <c r="AY180" s="17" t="s">
        <v>127</v>
      </c>
      <c r="BE180" s="247">
        <f>IF(N180="základní",J180,0)</f>
        <v>0</v>
      </c>
      <c r="BF180" s="247">
        <f>IF(N180="snížená",J180,0)</f>
        <v>0</v>
      </c>
      <c r="BG180" s="247">
        <f>IF(N180="zákl. přenesená",J180,0)</f>
        <v>0</v>
      </c>
      <c r="BH180" s="247">
        <f>IF(N180="sníž. přenesená",J180,0)</f>
        <v>0</v>
      </c>
      <c r="BI180" s="247">
        <f>IF(N180="nulová",J180,0)</f>
        <v>0</v>
      </c>
      <c r="BJ180" s="17" t="s">
        <v>88</v>
      </c>
      <c r="BK180" s="247">
        <f>ROUND(I180*H180,2)</f>
        <v>0</v>
      </c>
      <c r="BL180" s="17" t="s">
        <v>134</v>
      </c>
      <c r="BM180" s="246" t="s">
        <v>201</v>
      </c>
    </row>
    <row r="181" s="2" customFormat="1">
      <c r="A181" s="38"/>
      <c r="B181" s="39"/>
      <c r="C181" s="40"/>
      <c r="D181" s="248" t="s">
        <v>136</v>
      </c>
      <c r="E181" s="40"/>
      <c r="F181" s="249" t="s">
        <v>202</v>
      </c>
      <c r="G181" s="40"/>
      <c r="H181" s="40"/>
      <c r="I181" s="144"/>
      <c r="J181" s="40"/>
      <c r="K181" s="40"/>
      <c r="L181" s="44"/>
      <c r="M181" s="250"/>
      <c r="N181" s="251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136</v>
      </c>
      <c r="AU181" s="17" t="s">
        <v>90</v>
      </c>
    </row>
    <row r="182" s="13" customFormat="1">
      <c r="A182" s="13"/>
      <c r="B182" s="252"/>
      <c r="C182" s="253"/>
      <c r="D182" s="248" t="s">
        <v>138</v>
      </c>
      <c r="E182" s="254" t="s">
        <v>1</v>
      </c>
      <c r="F182" s="255" t="s">
        <v>165</v>
      </c>
      <c r="G182" s="253"/>
      <c r="H182" s="254" t="s">
        <v>1</v>
      </c>
      <c r="I182" s="256"/>
      <c r="J182" s="253"/>
      <c r="K182" s="253"/>
      <c r="L182" s="257"/>
      <c r="M182" s="258"/>
      <c r="N182" s="259"/>
      <c r="O182" s="259"/>
      <c r="P182" s="259"/>
      <c r="Q182" s="259"/>
      <c r="R182" s="259"/>
      <c r="S182" s="259"/>
      <c r="T182" s="26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1" t="s">
        <v>138</v>
      </c>
      <c r="AU182" s="261" t="s">
        <v>90</v>
      </c>
      <c r="AV182" s="13" t="s">
        <v>88</v>
      </c>
      <c r="AW182" s="13" t="s">
        <v>36</v>
      </c>
      <c r="AX182" s="13" t="s">
        <v>80</v>
      </c>
      <c r="AY182" s="261" t="s">
        <v>127</v>
      </c>
    </row>
    <row r="183" s="14" customFormat="1">
      <c r="A183" s="14"/>
      <c r="B183" s="262"/>
      <c r="C183" s="263"/>
      <c r="D183" s="248" t="s">
        <v>138</v>
      </c>
      <c r="E183" s="264" t="s">
        <v>1</v>
      </c>
      <c r="F183" s="265" t="s">
        <v>168</v>
      </c>
      <c r="G183" s="263"/>
      <c r="H183" s="266">
        <v>5</v>
      </c>
      <c r="I183" s="267"/>
      <c r="J183" s="263"/>
      <c r="K183" s="263"/>
      <c r="L183" s="268"/>
      <c r="M183" s="269"/>
      <c r="N183" s="270"/>
      <c r="O183" s="270"/>
      <c r="P183" s="270"/>
      <c r="Q183" s="270"/>
      <c r="R183" s="270"/>
      <c r="S183" s="270"/>
      <c r="T183" s="27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2" t="s">
        <v>138</v>
      </c>
      <c r="AU183" s="272" t="s">
        <v>90</v>
      </c>
      <c r="AV183" s="14" t="s">
        <v>90</v>
      </c>
      <c r="AW183" s="14" t="s">
        <v>36</v>
      </c>
      <c r="AX183" s="14" t="s">
        <v>88</v>
      </c>
      <c r="AY183" s="272" t="s">
        <v>127</v>
      </c>
    </row>
    <row r="184" s="2" customFormat="1" ht="21.75" customHeight="1">
      <c r="A184" s="38"/>
      <c r="B184" s="39"/>
      <c r="C184" s="235" t="s">
        <v>203</v>
      </c>
      <c r="D184" s="235" t="s">
        <v>129</v>
      </c>
      <c r="E184" s="236" t="s">
        <v>204</v>
      </c>
      <c r="F184" s="237" t="s">
        <v>205</v>
      </c>
      <c r="G184" s="238" t="s">
        <v>132</v>
      </c>
      <c r="H184" s="239">
        <v>18</v>
      </c>
      <c r="I184" s="240"/>
      <c r="J184" s="241">
        <f>ROUND(I184*H184,2)</f>
        <v>0</v>
      </c>
      <c r="K184" s="237" t="s">
        <v>133</v>
      </c>
      <c r="L184" s="44"/>
      <c r="M184" s="242" t="s">
        <v>1</v>
      </c>
      <c r="N184" s="243" t="s">
        <v>45</v>
      </c>
      <c r="O184" s="91"/>
      <c r="P184" s="244">
        <f>O184*H184</f>
        <v>0</v>
      </c>
      <c r="Q184" s="244">
        <v>0.00064000000000000005</v>
      </c>
      <c r="R184" s="244">
        <f>Q184*H184</f>
        <v>0.011520000000000001</v>
      </c>
      <c r="S184" s="244">
        <v>0</v>
      </c>
      <c r="T184" s="245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6" t="s">
        <v>134</v>
      </c>
      <c r="AT184" s="246" t="s">
        <v>129</v>
      </c>
      <c r="AU184" s="246" t="s">
        <v>90</v>
      </c>
      <c r="AY184" s="17" t="s">
        <v>127</v>
      </c>
      <c r="BE184" s="247">
        <f>IF(N184="základní",J184,0)</f>
        <v>0</v>
      </c>
      <c r="BF184" s="247">
        <f>IF(N184="snížená",J184,0)</f>
        <v>0</v>
      </c>
      <c r="BG184" s="247">
        <f>IF(N184="zákl. přenesená",J184,0)</f>
        <v>0</v>
      </c>
      <c r="BH184" s="247">
        <f>IF(N184="sníž. přenesená",J184,0)</f>
        <v>0</v>
      </c>
      <c r="BI184" s="247">
        <f>IF(N184="nulová",J184,0)</f>
        <v>0</v>
      </c>
      <c r="BJ184" s="17" t="s">
        <v>88</v>
      </c>
      <c r="BK184" s="247">
        <f>ROUND(I184*H184,2)</f>
        <v>0</v>
      </c>
      <c r="BL184" s="17" t="s">
        <v>134</v>
      </c>
      <c r="BM184" s="246" t="s">
        <v>206</v>
      </c>
    </row>
    <row r="185" s="2" customFormat="1">
      <c r="A185" s="38"/>
      <c r="B185" s="39"/>
      <c r="C185" s="40"/>
      <c r="D185" s="248" t="s">
        <v>136</v>
      </c>
      <c r="E185" s="40"/>
      <c r="F185" s="249" t="s">
        <v>207</v>
      </c>
      <c r="G185" s="40"/>
      <c r="H185" s="40"/>
      <c r="I185" s="144"/>
      <c r="J185" s="40"/>
      <c r="K185" s="40"/>
      <c r="L185" s="44"/>
      <c r="M185" s="250"/>
      <c r="N185" s="251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136</v>
      </c>
      <c r="AU185" s="17" t="s">
        <v>90</v>
      </c>
    </row>
    <row r="186" s="13" customFormat="1">
      <c r="A186" s="13"/>
      <c r="B186" s="252"/>
      <c r="C186" s="253"/>
      <c r="D186" s="248" t="s">
        <v>138</v>
      </c>
      <c r="E186" s="254" t="s">
        <v>1</v>
      </c>
      <c r="F186" s="255" t="s">
        <v>165</v>
      </c>
      <c r="G186" s="253"/>
      <c r="H186" s="254" t="s">
        <v>1</v>
      </c>
      <c r="I186" s="256"/>
      <c r="J186" s="253"/>
      <c r="K186" s="253"/>
      <c r="L186" s="257"/>
      <c r="M186" s="258"/>
      <c r="N186" s="259"/>
      <c r="O186" s="259"/>
      <c r="P186" s="259"/>
      <c r="Q186" s="259"/>
      <c r="R186" s="259"/>
      <c r="S186" s="259"/>
      <c r="T186" s="26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1" t="s">
        <v>138</v>
      </c>
      <c r="AU186" s="261" t="s">
        <v>90</v>
      </c>
      <c r="AV186" s="13" t="s">
        <v>88</v>
      </c>
      <c r="AW186" s="13" t="s">
        <v>36</v>
      </c>
      <c r="AX186" s="13" t="s">
        <v>80</v>
      </c>
      <c r="AY186" s="261" t="s">
        <v>127</v>
      </c>
    </row>
    <row r="187" s="14" customFormat="1">
      <c r="A187" s="14"/>
      <c r="B187" s="262"/>
      <c r="C187" s="263"/>
      <c r="D187" s="248" t="s">
        <v>138</v>
      </c>
      <c r="E187" s="264" t="s">
        <v>1</v>
      </c>
      <c r="F187" s="265" t="s">
        <v>208</v>
      </c>
      <c r="G187" s="263"/>
      <c r="H187" s="266">
        <v>18</v>
      </c>
      <c r="I187" s="267"/>
      <c r="J187" s="263"/>
      <c r="K187" s="263"/>
      <c r="L187" s="268"/>
      <c r="M187" s="269"/>
      <c r="N187" s="270"/>
      <c r="O187" s="270"/>
      <c r="P187" s="270"/>
      <c r="Q187" s="270"/>
      <c r="R187" s="270"/>
      <c r="S187" s="270"/>
      <c r="T187" s="27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2" t="s">
        <v>138</v>
      </c>
      <c r="AU187" s="272" t="s">
        <v>90</v>
      </c>
      <c r="AV187" s="14" t="s">
        <v>90</v>
      </c>
      <c r="AW187" s="14" t="s">
        <v>36</v>
      </c>
      <c r="AX187" s="14" t="s">
        <v>88</v>
      </c>
      <c r="AY187" s="272" t="s">
        <v>127</v>
      </c>
    </row>
    <row r="188" s="2" customFormat="1" ht="21.75" customHeight="1">
      <c r="A188" s="38"/>
      <c r="B188" s="39"/>
      <c r="C188" s="235" t="s">
        <v>209</v>
      </c>
      <c r="D188" s="235" t="s">
        <v>129</v>
      </c>
      <c r="E188" s="236" t="s">
        <v>210</v>
      </c>
      <c r="F188" s="237" t="s">
        <v>211</v>
      </c>
      <c r="G188" s="238" t="s">
        <v>132</v>
      </c>
      <c r="H188" s="239">
        <v>18</v>
      </c>
      <c r="I188" s="240"/>
      <c r="J188" s="241">
        <f>ROUND(I188*H188,2)</f>
        <v>0</v>
      </c>
      <c r="K188" s="237" t="s">
        <v>133</v>
      </c>
      <c r="L188" s="44"/>
      <c r="M188" s="242" t="s">
        <v>1</v>
      </c>
      <c r="N188" s="243" t="s">
        <v>45</v>
      </c>
      <c r="O188" s="91"/>
      <c r="P188" s="244">
        <f>O188*H188</f>
        <v>0</v>
      </c>
      <c r="Q188" s="244">
        <v>0</v>
      </c>
      <c r="R188" s="244">
        <f>Q188*H188</f>
        <v>0</v>
      </c>
      <c r="S188" s="244">
        <v>0</v>
      </c>
      <c r="T188" s="245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6" t="s">
        <v>134</v>
      </c>
      <c r="AT188" s="246" t="s">
        <v>129</v>
      </c>
      <c r="AU188" s="246" t="s">
        <v>90</v>
      </c>
      <c r="AY188" s="17" t="s">
        <v>127</v>
      </c>
      <c r="BE188" s="247">
        <f>IF(N188="základní",J188,0)</f>
        <v>0</v>
      </c>
      <c r="BF188" s="247">
        <f>IF(N188="snížená",J188,0)</f>
        <v>0</v>
      </c>
      <c r="BG188" s="247">
        <f>IF(N188="zákl. přenesená",J188,0)</f>
        <v>0</v>
      </c>
      <c r="BH188" s="247">
        <f>IF(N188="sníž. přenesená",J188,0)</f>
        <v>0</v>
      </c>
      <c r="BI188" s="247">
        <f>IF(N188="nulová",J188,0)</f>
        <v>0</v>
      </c>
      <c r="BJ188" s="17" t="s">
        <v>88</v>
      </c>
      <c r="BK188" s="247">
        <f>ROUND(I188*H188,2)</f>
        <v>0</v>
      </c>
      <c r="BL188" s="17" t="s">
        <v>134</v>
      </c>
      <c r="BM188" s="246" t="s">
        <v>212</v>
      </c>
    </row>
    <row r="189" s="2" customFormat="1">
      <c r="A189" s="38"/>
      <c r="B189" s="39"/>
      <c r="C189" s="40"/>
      <c r="D189" s="248" t="s">
        <v>136</v>
      </c>
      <c r="E189" s="40"/>
      <c r="F189" s="249" t="s">
        <v>213</v>
      </c>
      <c r="G189" s="40"/>
      <c r="H189" s="40"/>
      <c r="I189" s="144"/>
      <c r="J189" s="40"/>
      <c r="K189" s="40"/>
      <c r="L189" s="44"/>
      <c r="M189" s="250"/>
      <c r="N189" s="251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136</v>
      </c>
      <c r="AU189" s="17" t="s">
        <v>90</v>
      </c>
    </row>
    <row r="190" s="13" customFormat="1">
      <c r="A190" s="13"/>
      <c r="B190" s="252"/>
      <c r="C190" s="253"/>
      <c r="D190" s="248" t="s">
        <v>138</v>
      </c>
      <c r="E190" s="254" t="s">
        <v>1</v>
      </c>
      <c r="F190" s="255" t="s">
        <v>165</v>
      </c>
      <c r="G190" s="253"/>
      <c r="H190" s="254" t="s">
        <v>1</v>
      </c>
      <c r="I190" s="256"/>
      <c r="J190" s="253"/>
      <c r="K190" s="253"/>
      <c r="L190" s="257"/>
      <c r="M190" s="258"/>
      <c r="N190" s="259"/>
      <c r="O190" s="259"/>
      <c r="P190" s="259"/>
      <c r="Q190" s="259"/>
      <c r="R190" s="259"/>
      <c r="S190" s="259"/>
      <c r="T190" s="26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1" t="s">
        <v>138</v>
      </c>
      <c r="AU190" s="261" t="s">
        <v>90</v>
      </c>
      <c r="AV190" s="13" t="s">
        <v>88</v>
      </c>
      <c r="AW190" s="13" t="s">
        <v>36</v>
      </c>
      <c r="AX190" s="13" t="s">
        <v>80</v>
      </c>
      <c r="AY190" s="261" t="s">
        <v>127</v>
      </c>
    </row>
    <row r="191" s="14" customFormat="1">
      <c r="A191" s="14"/>
      <c r="B191" s="262"/>
      <c r="C191" s="263"/>
      <c r="D191" s="248" t="s">
        <v>138</v>
      </c>
      <c r="E191" s="264" t="s">
        <v>1</v>
      </c>
      <c r="F191" s="265" t="s">
        <v>208</v>
      </c>
      <c r="G191" s="263"/>
      <c r="H191" s="266">
        <v>18</v>
      </c>
      <c r="I191" s="267"/>
      <c r="J191" s="263"/>
      <c r="K191" s="263"/>
      <c r="L191" s="268"/>
      <c r="M191" s="269"/>
      <c r="N191" s="270"/>
      <c r="O191" s="270"/>
      <c r="P191" s="270"/>
      <c r="Q191" s="270"/>
      <c r="R191" s="270"/>
      <c r="S191" s="270"/>
      <c r="T191" s="27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2" t="s">
        <v>138</v>
      </c>
      <c r="AU191" s="272" t="s">
        <v>90</v>
      </c>
      <c r="AV191" s="14" t="s">
        <v>90</v>
      </c>
      <c r="AW191" s="14" t="s">
        <v>36</v>
      </c>
      <c r="AX191" s="14" t="s">
        <v>88</v>
      </c>
      <c r="AY191" s="272" t="s">
        <v>127</v>
      </c>
    </row>
    <row r="192" s="2" customFormat="1" ht="21.75" customHeight="1">
      <c r="A192" s="38"/>
      <c r="B192" s="39"/>
      <c r="C192" s="235" t="s">
        <v>214</v>
      </c>
      <c r="D192" s="235" t="s">
        <v>129</v>
      </c>
      <c r="E192" s="236" t="s">
        <v>215</v>
      </c>
      <c r="F192" s="237" t="s">
        <v>216</v>
      </c>
      <c r="G192" s="238" t="s">
        <v>155</v>
      </c>
      <c r="H192" s="239">
        <v>114</v>
      </c>
      <c r="I192" s="240"/>
      <c r="J192" s="241">
        <f>ROUND(I192*H192,2)</f>
        <v>0</v>
      </c>
      <c r="K192" s="237" t="s">
        <v>133</v>
      </c>
      <c r="L192" s="44"/>
      <c r="M192" s="242" t="s">
        <v>1</v>
      </c>
      <c r="N192" s="243" t="s">
        <v>45</v>
      </c>
      <c r="O192" s="91"/>
      <c r="P192" s="244">
        <f>O192*H192</f>
        <v>0</v>
      </c>
      <c r="Q192" s="244">
        <v>0.00029999999999999997</v>
      </c>
      <c r="R192" s="244">
        <f>Q192*H192</f>
        <v>0.034199999999999994</v>
      </c>
      <c r="S192" s="244">
        <v>0</v>
      </c>
      <c r="T192" s="245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6" t="s">
        <v>134</v>
      </c>
      <c r="AT192" s="246" t="s">
        <v>129</v>
      </c>
      <c r="AU192" s="246" t="s">
        <v>90</v>
      </c>
      <c r="AY192" s="17" t="s">
        <v>127</v>
      </c>
      <c r="BE192" s="247">
        <f>IF(N192="základní",J192,0)</f>
        <v>0</v>
      </c>
      <c r="BF192" s="247">
        <f>IF(N192="snížená",J192,0)</f>
        <v>0</v>
      </c>
      <c r="BG192" s="247">
        <f>IF(N192="zákl. přenesená",J192,0)</f>
        <v>0</v>
      </c>
      <c r="BH192" s="247">
        <f>IF(N192="sníž. přenesená",J192,0)</f>
        <v>0</v>
      </c>
      <c r="BI192" s="247">
        <f>IF(N192="nulová",J192,0)</f>
        <v>0</v>
      </c>
      <c r="BJ192" s="17" t="s">
        <v>88</v>
      </c>
      <c r="BK192" s="247">
        <f>ROUND(I192*H192,2)</f>
        <v>0</v>
      </c>
      <c r="BL192" s="17" t="s">
        <v>134</v>
      </c>
      <c r="BM192" s="246" t="s">
        <v>217</v>
      </c>
    </row>
    <row r="193" s="2" customFormat="1">
      <c r="A193" s="38"/>
      <c r="B193" s="39"/>
      <c r="C193" s="40"/>
      <c r="D193" s="248" t="s">
        <v>136</v>
      </c>
      <c r="E193" s="40"/>
      <c r="F193" s="249" t="s">
        <v>218</v>
      </c>
      <c r="G193" s="40"/>
      <c r="H193" s="40"/>
      <c r="I193" s="144"/>
      <c r="J193" s="40"/>
      <c r="K193" s="40"/>
      <c r="L193" s="44"/>
      <c r="M193" s="250"/>
      <c r="N193" s="251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136</v>
      </c>
      <c r="AU193" s="17" t="s">
        <v>90</v>
      </c>
    </row>
    <row r="194" s="13" customFormat="1">
      <c r="A194" s="13"/>
      <c r="B194" s="252"/>
      <c r="C194" s="253"/>
      <c r="D194" s="248" t="s">
        <v>138</v>
      </c>
      <c r="E194" s="254" t="s">
        <v>1</v>
      </c>
      <c r="F194" s="255" t="s">
        <v>165</v>
      </c>
      <c r="G194" s="253"/>
      <c r="H194" s="254" t="s">
        <v>1</v>
      </c>
      <c r="I194" s="256"/>
      <c r="J194" s="253"/>
      <c r="K194" s="253"/>
      <c r="L194" s="257"/>
      <c r="M194" s="258"/>
      <c r="N194" s="259"/>
      <c r="O194" s="259"/>
      <c r="P194" s="259"/>
      <c r="Q194" s="259"/>
      <c r="R194" s="259"/>
      <c r="S194" s="259"/>
      <c r="T194" s="26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1" t="s">
        <v>138</v>
      </c>
      <c r="AU194" s="261" t="s">
        <v>90</v>
      </c>
      <c r="AV194" s="13" t="s">
        <v>88</v>
      </c>
      <c r="AW194" s="13" t="s">
        <v>36</v>
      </c>
      <c r="AX194" s="13" t="s">
        <v>80</v>
      </c>
      <c r="AY194" s="261" t="s">
        <v>127</v>
      </c>
    </row>
    <row r="195" s="13" customFormat="1">
      <c r="A195" s="13"/>
      <c r="B195" s="252"/>
      <c r="C195" s="253"/>
      <c r="D195" s="248" t="s">
        <v>138</v>
      </c>
      <c r="E195" s="254" t="s">
        <v>1</v>
      </c>
      <c r="F195" s="255" t="s">
        <v>219</v>
      </c>
      <c r="G195" s="253"/>
      <c r="H195" s="254" t="s">
        <v>1</v>
      </c>
      <c r="I195" s="256"/>
      <c r="J195" s="253"/>
      <c r="K195" s="253"/>
      <c r="L195" s="257"/>
      <c r="M195" s="258"/>
      <c r="N195" s="259"/>
      <c r="O195" s="259"/>
      <c r="P195" s="259"/>
      <c r="Q195" s="259"/>
      <c r="R195" s="259"/>
      <c r="S195" s="259"/>
      <c r="T195" s="26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1" t="s">
        <v>138</v>
      </c>
      <c r="AU195" s="261" t="s">
        <v>90</v>
      </c>
      <c r="AV195" s="13" t="s">
        <v>88</v>
      </c>
      <c r="AW195" s="13" t="s">
        <v>36</v>
      </c>
      <c r="AX195" s="13" t="s">
        <v>80</v>
      </c>
      <c r="AY195" s="261" t="s">
        <v>127</v>
      </c>
    </row>
    <row r="196" s="14" customFormat="1">
      <c r="A196" s="14"/>
      <c r="B196" s="262"/>
      <c r="C196" s="263"/>
      <c r="D196" s="248" t="s">
        <v>138</v>
      </c>
      <c r="E196" s="264" t="s">
        <v>1</v>
      </c>
      <c r="F196" s="265" t="s">
        <v>220</v>
      </c>
      <c r="G196" s="263"/>
      <c r="H196" s="266">
        <v>114</v>
      </c>
      <c r="I196" s="267"/>
      <c r="J196" s="263"/>
      <c r="K196" s="263"/>
      <c r="L196" s="268"/>
      <c r="M196" s="269"/>
      <c r="N196" s="270"/>
      <c r="O196" s="270"/>
      <c r="P196" s="270"/>
      <c r="Q196" s="270"/>
      <c r="R196" s="270"/>
      <c r="S196" s="270"/>
      <c r="T196" s="27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72" t="s">
        <v>138</v>
      </c>
      <c r="AU196" s="272" t="s">
        <v>90</v>
      </c>
      <c r="AV196" s="14" t="s">
        <v>90</v>
      </c>
      <c r="AW196" s="14" t="s">
        <v>36</v>
      </c>
      <c r="AX196" s="14" t="s">
        <v>80</v>
      </c>
      <c r="AY196" s="272" t="s">
        <v>127</v>
      </c>
    </row>
    <row r="197" s="15" customFormat="1">
      <c r="A197" s="15"/>
      <c r="B197" s="273"/>
      <c r="C197" s="274"/>
      <c r="D197" s="248" t="s">
        <v>138</v>
      </c>
      <c r="E197" s="275" t="s">
        <v>1</v>
      </c>
      <c r="F197" s="276" t="s">
        <v>144</v>
      </c>
      <c r="G197" s="274"/>
      <c r="H197" s="277">
        <v>114</v>
      </c>
      <c r="I197" s="278"/>
      <c r="J197" s="274"/>
      <c r="K197" s="274"/>
      <c r="L197" s="279"/>
      <c r="M197" s="280"/>
      <c r="N197" s="281"/>
      <c r="O197" s="281"/>
      <c r="P197" s="281"/>
      <c r="Q197" s="281"/>
      <c r="R197" s="281"/>
      <c r="S197" s="281"/>
      <c r="T197" s="282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83" t="s">
        <v>138</v>
      </c>
      <c r="AU197" s="283" t="s">
        <v>90</v>
      </c>
      <c r="AV197" s="15" t="s">
        <v>134</v>
      </c>
      <c r="AW197" s="15" t="s">
        <v>36</v>
      </c>
      <c r="AX197" s="15" t="s">
        <v>88</v>
      </c>
      <c r="AY197" s="283" t="s">
        <v>127</v>
      </c>
    </row>
    <row r="198" s="2" customFormat="1" ht="21.75" customHeight="1">
      <c r="A198" s="38"/>
      <c r="B198" s="39"/>
      <c r="C198" s="235" t="s">
        <v>221</v>
      </c>
      <c r="D198" s="235" t="s">
        <v>129</v>
      </c>
      <c r="E198" s="236" t="s">
        <v>222</v>
      </c>
      <c r="F198" s="237" t="s">
        <v>223</v>
      </c>
      <c r="G198" s="238" t="s">
        <v>155</v>
      </c>
      <c r="H198" s="239">
        <v>114</v>
      </c>
      <c r="I198" s="240"/>
      <c r="J198" s="241">
        <f>ROUND(I198*H198,2)</f>
        <v>0</v>
      </c>
      <c r="K198" s="237" t="s">
        <v>133</v>
      </c>
      <c r="L198" s="44"/>
      <c r="M198" s="242" t="s">
        <v>1</v>
      </c>
      <c r="N198" s="243" t="s">
        <v>45</v>
      </c>
      <c r="O198" s="91"/>
      <c r="P198" s="244">
        <f>O198*H198</f>
        <v>0</v>
      </c>
      <c r="Q198" s="244">
        <v>0</v>
      </c>
      <c r="R198" s="244">
        <f>Q198*H198</f>
        <v>0</v>
      </c>
      <c r="S198" s="244">
        <v>0</v>
      </c>
      <c r="T198" s="245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6" t="s">
        <v>134</v>
      </c>
      <c r="AT198" s="246" t="s">
        <v>129</v>
      </c>
      <c r="AU198" s="246" t="s">
        <v>90</v>
      </c>
      <c r="AY198" s="17" t="s">
        <v>127</v>
      </c>
      <c r="BE198" s="247">
        <f>IF(N198="základní",J198,0)</f>
        <v>0</v>
      </c>
      <c r="BF198" s="247">
        <f>IF(N198="snížená",J198,0)</f>
        <v>0</v>
      </c>
      <c r="BG198" s="247">
        <f>IF(N198="zákl. přenesená",J198,0)</f>
        <v>0</v>
      </c>
      <c r="BH198" s="247">
        <f>IF(N198="sníž. přenesená",J198,0)</f>
        <v>0</v>
      </c>
      <c r="BI198" s="247">
        <f>IF(N198="nulová",J198,0)</f>
        <v>0</v>
      </c>
      <c r="BJ198" s="17" t="s">
        <v>88</v>
      </c>
      <c r="BK198" s="247">
        <f>ROUND(I198*H198,2)</f>
        <v>0</v>
      </c>
      <c r="BL198" s="17" t="s">
        <v>134</v>
      </c>
      <c r="BM198" s="246" t="s">
        <v>224</v>
      </c>
    </row>
    <row r="199" s="2" customFormat="1">
      <c r="A199" s="38"/>
      <c r="B199" s="39"/>
      <c r="C199" s="40"/>
      <c r="D199" s="248" t="s">
        <v>136</v>
      </c>
      <c r="E199" s="40"/>
      <c r="F199" s="249" t="s">
        <v>225</v>
      </c>
      <c r="G199" s="40"/>
      <c r="H199" s="40"/>
      <c r="I199" s="144"/>
      <c r="J199" s="40"/>
      <c r="K199" s="40"/>
      <c r="L199" s="44"/>
      <c r="M199" s="250"/>
      <c r="N199" s="251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136</v>
      </c>
      <c r="AU199" s="17" t="s">
        <v>90</v>
      </c>
    </row>
    <row r="200" s="13" customFormat="1">
      <c r="A200" s="13"/>
      <c r="B200" s="252"/>
      <c r="C200" s="253"/>
      <c r="D200" s="248" t="s">
        <v>138</v>
      </c>
      <c r="E200" s="254" t="s">
        <v>1</v>
      </c>
      <c r="F200" s="255" t="s">
        <v>165</v>
      </c>
      <c r="G200" s="253"/>
      <c r="H200" s="254" t="s">
        <v>1</v>
      </c>
      <c r="I200" s="256"/>
      <c r="J200" s="253"/>
      <c r="K200" s="253"/>
      <c r="L200" s="257"/>
      <c r="M200" s="258"/>
      <c r="N200" s="259"/>
      <c r="O200" s="259"/>
      <c r="P200" s="259"/>
      <c r="Q200" s="259"/>
      <c r="R200" s="259"/>
      <c r="S200" s="259"/>
      <c r="T200" s="26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1" t="s">
        <v>138</v>
      </c>
      <c r="AU200" s="261" t="s">
        <v>90</v>
      </c>
      <c r="AV200" s="13" t="s">
        <v>88</v>
      </c>
      <c r="AW200" s="13" t="s">
        <v>36</v>
      </c>
      <c r="AX200" s="13" t="s">
        <v>80</v>
      </c>
      <c r="AY200" s="261" t="s">
        <v>127</v>
      </c>
    </row>
    <row r="201" s="13" customFormat="1">
      <c r="A201" s="13"/>
      <c r="B201" s="252"/>
      <c r="C201" s="253"/>
      <c r="D201" s="248" t="s">
        <v>138</v>
      </c>
      <c r="E201" s="254" t="s">
        <v>1</v>
      </c>
      <c r="F201" s="255" t="s">
        <v>219</v>
      </c>
      <c r="G201" s="253"/>
      <c r="H201" s="254" t="s">
        <v>1</v>
      </c>
      <c r="I201" s="256"/>
      <c r="J201" s="253"/>
      <c r="K201" s="253"/>
      <c r="L201" s="257"/>
      <c r="M201" s="258"/>
      <c r="N201" s="259"/>
      <c r="O201" s="259"/>
      <c r="P201" s="259"/>
      <c r="Q201" s="259"/>
      <c r="R201" s="259"/>
      <c r="S201" s="259"/>
      <c r="T201" s="26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1" t="s">
        <v>138</v>
      </c>
      <c r="AU201" s="261" t="s">
        <v>90</v>
      </c>
      <c r="AV201" s="13" t="s">
        <v>88</v>
      </c>
      <c r="AW201" s="13" t="s">
        <v>36</v>
      </c>
      <c r="AX201" s="13" t="s">
        <v>80</v>
      </c>
      <c r="AY201" s="261" t="s">
        <v>127</v>
      </c>
    </row>
    <row r="202" s="14" customFormat="1">
      <c r="A202" s="14"/>
      <c r="B202" s="262"/>
      <c r="C202" s="263"/>
      <c r="D202" s="248" t="s">
        <v>138</v>
      </c>
      <c r="E202" s="264" t="s">
        <v>1</v>
      </c>
      <c r="F202" s="265" t="s">
        <v>220</v>
      </c>
      <c r="G202" s="263"/>
      <c r="H202" s="266">
        <v>114</v>
      </c>
      <c r="I202" s="267"/>
      <c r="J202" s="263"/>
      <c r="K202" s="263"/>
      <c r="L202" s="268"/>
      <c r="M202" s="269"/>
      <c r="N202" s="270"/>
      <c r="O202" s="270"/>
      <c r="P202" s="270"/>
      <c r="Q202" s="270"/>
      <c r="R202" s="270"/>
      <c r="S202" s="270"/>
      <c r="T202" s="27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2" t="s">
        <v>138</v>
      </c>
      <c r="AU202" s="272" t="s">
        <v>90</v>
      </c>
      <c r="AV202" s="14" t="s">
        <v>90</v>
      </c>
      <c r="AW202" s="14" t="s">
        <v>36</v>
      </c>
      <c r="AX202" s="14" t="s">
        <v>80</v>
      </c>
      <c r="AY202" s="272" t="s">
        <v>127</v>
      </c>
    </row>
    <row r="203" s="15" customFormat="1">
      <c r="A203" s="15"/>
      <c r="B203" s="273"/>
      <c r="C203" s="274"/>
      <c r="D203" s="248" t="s">
        <v>138</v>
      </c>
      <c r="E203" s="275" t="s">
        <v>1</v>
      </c>
      <c r="F203" s="276" t="s">
        <v>144</v>
      </c>
      <c r="G203" s="274"/>
      <c r="H203" s="277">
        <v>114</v>
      </c>
      <c r="I203" s="278"/>
      <c r="J203" s="274"/>
      <c r="K203" s="274"/>
      <c r="L203" s="279"/>
      <c r="M203" s="280"/>
      <c r="N203" s="281"/>
      <c r="O203" s="281"/>
      <c r="P203" s="281"/>
      <c r="Q203" s="281"/>
      <c r="R203" s="281"/>
      <c r="S203" s="281"/>
      <c r="T203" s="282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83" t="s">
        <v>138</v>
      </c>
      <c r="AU203" s="283" t="s">
        <v>90</v>
      </c>
      <c r="AV203" s="15" t="s">
        <v>134</v>
      </c>
      <c r="AW203" s="15" t="s">
        <v>36</v>
      </c>
      <c r="AX203" s="15" t="s">
        <v>88</v>
      </c>
      <c r="AY203" s="283" t="s">
        <v>127</v>
      </c>
    </row>
    <row r="204" s="2" customFormat="1" ht="21.75" customHeight="1">
      <c r="A204" s="38"/>
      <c r="B204" s="39"/>
      <c r="C204" s="235" t="s">
        <v>226</v>
      </c>
      <c r="D204" s="235" t="s">
        <v>129</v>
      </c>
      <c r="E204" s="236" t="s">
        <v>227</v>
      </c>
      <c r="F204" s="237" t="s">
        <v>228</v>
      </c>
      <c r="G204" s="238" t="s">
        <v>229</v>
      </c>
      <c r="H204" s="239">
        <v>40.799999999999997</v>
      </c>
      <c r="I204" s="240"/>
      <c r="J204" s="241">
        <f>ROUND(I204*H204,2)</f>
        <v>0</v>
      </c>
      <c r="K204" s="237" t="s">
        <v>133</v>
      </c>
      <c r="L204" s="44"/>
      <c r="M204" s="242" t="s">
        <v>1</v>
      </c>
      <c r="N204" s="243" t="s">
        <v>45</v>
      </c>
      <c r="O204" s="91"/>
      <c r="P204" s="244">
        <f>O204*H204</f>
        <v>0</v>
      </c>
      <c r="Q204" s="244">
        <v>0</v>
      </c>
      <c r="R204" s="244">
        <f>Q204*H204</f>
        <v>0</v>
      </c>
      <c r="S204" s="244">
        <v>0</v>
      </c>
      <c r="T204" s="245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46" t="s">
        <v>134</v>
      </c>
      <c r="AT204" s="246" t="s">
        <v>129</v>
      </c>
      <c r="AU204" s="246" t="s">
        <v>90</v>
      </c>
      <c r="AY204" s="17" t="s">
        <v>127</v>
      </c>
      <c r="BE204" s="247">
        <f>IF(N204="základní",J204,0)</f>
        <v>0</v>
      </c>
      <c r="BF204" s="247">
        <f>IF(N204="snížená",J204,0)</f>
        <v>0</v>
      </c>
      <c r="BG204" s="247">
        <f>IF(N204="zákl. přenesená",J204,0)</f>
        <v>0</v>
      </c>
      <c r="BH204" s="247">
        <f>IF(N204="sníž. přenesená",J204,0)</f>
        <v>0</v>
      </c>
      <c r="BI204" s="247">
        <f>IF(N204="nulová",J204,0)</f>
        <v>0</v>
      </c>
      <c r="BJ204" s="17" t="s">
        <v>88</v>
      </c>
      <c r="BK204" s="247">
        <f>ROUND(I204*H204,2)</f>
        <v>0</v>
      </c>
      <c r="BL204" s="17" t="s">
        <v>134</v>
      </c>
      <c r="BM204" s="246" t="s">
        <v>230</v>
      </c>
    </row>
    <row r="205" s="2" customFormat="1">
      <c r="A205" s="38"/>
      <c r="B205" s="39"/>
      <c r="C205" s="40"/>
      <c r="D205" s="248" t="s">
        <v>136</v>
      </c>
      <c r="E205" s="40"/>
      <c r="F205" s="249" t="s">
        <v>231</v>
      </c>
      <c r="G205" s="40"/>
      <c r="H205" s="40"/>
      <c r="I205" s="144"/>
      <c r="J205" s="40"/>
      <c r="K205" s="40"/>
      <c r="L205" s="44"/>
      <c r="M205" s="250"/>
      <c r="N205" s="251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136</v>
      </c>
      <c r="AU205" s="17" t="s">
        <v>90</v>
      </c>
    </row>
    <row r="206" s="13" customFormat="1">
      <c r="A206" s="13"/>
      <c r="B206" s="252"/>
      <c r="C206" s="253"/>
      <c r="D206" s="248" t="s">
        <v>138</v>
      </c>
      <c r="E206" s="254" t="s">
        <v>1</v>
      </c>
      <c r="F206" s="255" t="s">
        <v>232</v>
      </c>
      <c r="G206" s="253"/>
      <c r="H206" s="254" t="s">
        <v>1</v>
      </c>
      <c r="I206" s="256"/>
      <c r="J206" s="253"/>
      <c r="K206" s="253"/>
      <c r="L206" s="257"/>
      <c r="M206" s="258"/>
      <c r="N206" s="259"/>
      <c r="O206" s="259"/>
      <c r="P206" s="259"/>
      <c r="Q206" s="259"/>
      <c r="R206" s="259"/>
      <c r="S206" s="259"/>
      <c r="T206" s="26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1" t="s">
        <v>138</v>
      </c>
      <c r="AU206" s="261" t="s">
        <v>90</v>
      </c>
      <c r="AV206" s="13" t="s">
        <v>88</v>
      </c>
      <c r="AW206" s="13" t="s">
        <v>36</v>
      </c>
      <c r="AX206" s="13" t="s">
        <v>80</v>
      </c>
      <c r="AY206" s="261" t="s">
        <v>127</v>
      </c>
    </row>
    <row r="207" s="13" customFormat="1">
      <c r="A207" s="13"/>
      <c r="B207" s="252"/>
      <c r="C207" s="253"/>
      <c r="D207" s="248" t="s">
        <v>138</v>
      </c>
      <c r="E207" s="254" t="s">
        <v>1</v>
      </c>
      <c r="F207" s="255" t="s">
        <v>142</v>
      </c>
      <c r="G207" s="253"/>
      <c r="H207" s="254" t="s">
        <v>1</v>
      </c>
      <c r="I207" s="256"/>
      <c r="J207" s="253"/>
      <c r="K207" s="253"/>
      <c r="L207" s="257"/>
      <c r="M207" s="258"/>
      <c r="N207" s="259"/>
      <c r="O207" s="259"/>
      <c r="P207" s="259"/>
      <c r="Q207" s="259"/>
      <c r="R207" s="259"/>
      <c r="S207" s="259"/>
      <c r="T207" s="26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1" t="s">
        <v>138</v>
      </c>
      <c r="AU207" s="261" t="s">
        <v>90</v>
      </c>
      <c r="AV207" s="13" t="s">
        <v>88</v>
      </c>
      <c r="AW207" s="13" t="s">
        <v>36</v>
      </c>
      <c r="AX207" s="13" t="s">
        <v>80</v>
      </c>
      <c r="AY207" s="261" t="s">
        <v>127</v>
      </c>
    </row>
    <row r="208" s="14" customFormat="1">
      <c r="A208" s="14"/>
      <c r="B208" s="262"/>
      <c r="C208" s="263"/>
      <c r="D208" s="248" t="s">
        <v>138</v>
      </c>
      <c r="E208" s="264" t="s">
        <v>1</v>
      </c>
      <c r="F208" s="265" t="s">
        <v>233</v>
      </c>
      <c r="G208" s="263"/>
      <c r="H208" s="266">
        <v>40.799999999999997</v>
      </c>
      <c r="I208" s="267"/>
      <c r="J208" s="263"/>
      <c r="K208" s="263"/>
      <c r="L208" s="268"/>
      <c r="M208" s="269"/>
      <c r="N208" s="270"/>
      <c r="O208" s="270"/>
      <c r="P208" s="270"/>
      <c r="Q208" s="270"/>
      <c r="R208" s="270"/>
      <c r="S208" s="270"/>
      <c r="T208" s="27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2" t="s">
        <v>138</v>
      </c>
      <c r="AU208" s="272" t="s">
        <v>90</v>
      </c>
      <c r="AV208" s="14" t="s">
        <v>90</v>
      </c>
      <c r="AW208" s="14" t="s">
        <v>36</v>
      </c>
      <c r="AX208" s="14" t="s">
        <v>80</v>
      </c>
      <c r="AY208" s="272" t="s">
        <v>127</v>
      </c>
    </row>
    <row r="209" s="15" customFormat="1">
      <c r="A209" s="15"/>
      <c r="B209" s="273"/>
      <c r="C209" s="274"/>
      <c r="D209" s="248" t="s">
        <v>138</v>
      </c>
      <c r="E209" s="275" t="s">
        <v>1</v>
      </c>
      <c r="F209" s="276" t="s">
        <v>144</v>
      </c>
      <c r="G209" s="274"/>
      <c r="H209" s="277">
        <v>40.799999999999997</v>
      </c>
      <c r="I209" s="278"/>
      <c r="J209" s="274"/>
      <c r="K209" s="274"/>
      <c r="L209" s="279"/>
      <c r="M209" s="280"/>
      <c r="N209" s="281"/>
      <c r="O209" s="281"/>
      <c r="P209" s="281"/>
      <c r="Q209" s="281"/>
      <c r="R209" s="281"/>
      <c r="S209" s="281"/>
      <c r="T209" s="282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83" t="s">
        <v>138</v>
      </c>
      <c r="AU209" s="283" t="s">
        <v>90</v>
      </c>
      <c r="AV209" s="15" t="s">
        <v>134</v>
      </c>
      <c r="AW209" s="15" t="s">
        <v>36</v>
      </c>
      <c r="AX209" s="15" t="s">
        <v>88</v>
      </c>
      <c r="AY209" s="283" t="s">
        <v>127</v>
      </c>
    </row>
    <row r="210" s="2" customFormat="1" ht="21.75" customHeight="1">
      <c r="A210" s="38"/>
      <c r="B210" s="39"/>
      <c r="C210" s="235" t="s">
        <v>8</v>
      </c>
      <c r="D210" s="235" t="s">
        <v>129</v>
      </c>
      <c r="E210" s="236" t="s">
        <v>234</v>
      </c>
      <c r="F210" s="237" t="s">
        <v>235</v>
      </c>
      <c r="G210" s="238" t="s">
        <v>229</v>
      </c>
      <c r="H210" s="239">
        <v>94.049999999999997</v>
      </c>
      <c r="I210" s="240"/>
      <c r="J210" s="241">
        <f>ROUND(I210*H210,2)</f>
        <v>0</v>
      </c>
      <c r="K210" s="237" t="s">
        <v>133</v>
      </c>
      <c r="L210" s="44"/>
      <c r="M210" s="242" t="s">
        <v>1</v>
      </c>
      <c r="N210" s="243" t="s">
        <v>45</v>
      </c>
      <c r="O210" s="91"/>
      <c r="P210" s="244">
        <f>O210*H210</f>
        <v>0</v>
      </c>
      <c r="Q210" s="244">
        <v>0</v>
      </c>
      <c r="R210" s="244">
        <f>Q210*H210</f>
        <v>0</v>
      </c>
      <c r="S210" s="244">
        <v>0</v>
      </c>
      <c r="T210" s="245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46" t="s">
        <v>134</v>
      </c>
      <c r="AT210" s="246" t="s">
        <v>129</v>
      </c>
      <c r="AU210" s="246" t="s">
        <v>90</v>
      </c>
      <c r="AY210" s="17" t="s">
        <v>127</v>
      </c>
      <c r="BE210" s="247">
        <f>IF(N210="základní",J210,0)</f>
        <v>0</v>
      </c>
      <c r="BF210" s="247">
        <f>IF(N210="snížená",J210,0)</f>
        <v>0</v>
      </c>
      <c r="BG210" s="247">
        <f>IF(N210="zákl. přenesená",J210,0)</f>
        <v>0</v>
      </c>
      <c r="BH210" s="247">
        <f>IF(N210="sníž. přenesená",J210,0)</f>
        <v>0</v>
      </c>
      <c r="BI210" s="247">
        <f>IF(N210="nulová",J210,0)</f>
        <v>0</v>
      </c>
      <c r="BJ210" s="17" t="s">
        <v>88</v>
      </c>
      <c r="BK210" s="247">
        <f>ROUND(I210*H210,2)</f>
        <v>0</v>
      </c>
      <c r="BL210" s="17" t="s">
        <v>134</v>
      </c>
      <c r="BM210" s="246" t="s">
        <v>236</v>
      </c>
    </row>
    <row r="211" s="2" customFormat="1">
      <c r="A211" s="38"/>
      <c r="B211" s="39"/>
      <c r="C211" s="40"/>
      <c r="D211" s="248" t="s">
        <v>136</v>
      </c>
      <c r="E211" s="40"/>
      <c r="F211" s="249" t="s">
        <v>237</v>
      </c>
      <c r="G211" s="40"/>
      <c r="H211" s="40"/>
      <c r="I211" s="144"/>
      <c r="J211" s="40"/>
      <c r="K211" s="40"/>
      <c r="L211" s="44"/>
      <c r="M211" s="250"/>
      <c r="N211" s="251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136</v>
      </c>
      <c r="AU211" s="17" t="s">
        <v>90</v>
      </c>
    </row>
    <row r="212" s="13" customFormat="1">
      <c r="A212" s="13"/>
      <c r="B212" s="252"/>
      <c r="C212" s="253"/>
      <c r="D212" s="248" t="s">
        <v>138</v>
      </c>
      <c r="E212" s="254" t="s">
        <v>1</v>
      </c>
      <c r="F212" s="255" t="s">
        <v>238</v>
      </c>
      <c r="G212" s="253"/>
      <c r="H212" s="254" t="s">
        <v>1</v>
      </c>
      <c r="I212" s="256"/>
      <c r="J212" s="253"/>
      <c r="K212" s="253"/>
      <c r="L212" s="257"/>
      <c r="M212" s="258"/>
      <c r="N212" s="259"/>
      <c r="O212" s="259"/>
      <c r="P212" s="259"/>
      <c r="Q212" s="259"/>
      <c r="R212" s="259"/>
      <c r="S212" s="259"/>
      <c r="T212" s="26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1" t="s">
        <v>138</v>
      </c>
      <c r="AU212" s="261" t="s">
        <v>90</v>
      </c>
      <c r="AV212" s="13" t="s">
        <v>88</v>
      </c>
      <c r="AW212" s="13" t="s">
        <v>36</v>
      </c>
      <c r="AX212" s="13" t="s">
        <v>80</v>
      </c>
      <c r="AY212" s="261" t="s">
        <v>127</v>
      </c>
    </row>
    <row r="213" s="13" customFormat="1">
      <c r="A213" s="13"/>
      <c r="B213" s="252"/>
      <c r="C213" s="253"/>
      <c r="D213" s="248" t="s">
        <v>138</v>
      </c>
      <c r="E213" s="254" t="s">
        <v>1</v>
      </c>
      <c r="F213" s="255" t="s">
        <v>140</v>
      </c>
      <c r="G213" s="253"/>
      <c r="H213" s="254" t="s">
        <v>1</v>
      </c>
      <c r="I213" s="256"/>
      <c r="J213" s="253"/>
      <c r="K213" s="253"/>
      <c r="L213" s="257"/>
      <c r="M213" s="258"/>
      <c r="N213" s="259"/>
      <c r="O213" s="259"/>
      <c r="P213" s="259"/>
      <c r="Q213" s="259"/>
      <c r="R213" s="259"/>
      <c r="S213" s="259"/>
      <c r="T213" s="26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1" t="s">
        <v>138</v>
      </c>
      <c r="AU213" s="261" t="s">
        <v>90</v>
      </c>
      <c r="AV213" s="13" t="s">
        <v>88</v>
      </c>
      <c r="AW213" s="13" t="s">
        <v>36</v>
      </c>
      <c r="AX213" s="13" t="s">
        <v>80</v>
      </c>
      <c r="AY213" s="261" t="s">
        <v>127</v>
      </c>
    </row>
    <row r="214" s="14" customFormat="1">
      <c r="A214" s="14"/>
      <c r="B214" s="262"/>
      <c r="C214" s="263"/>
      <c r="D214" s="248" t="s">
        <v>138</v>
      </c>
      <c r="E214" s="264" t="s">
        <v>1</v>
      </c>
      <c r="F214" s="265" t="s">
        <v>239</v>
      </c>
      <c r="G214" s="263"/>
      <c r="H214" s="266">
        <v>94.049999999999997</v>
      </c>
      <c r="I214" s="267"/>
      <c r="J214" s="263"/>
      <c r="K214" s="263"/>
      <c r="L214" s="268"/>
      <c r="M214" s="269"/>
      <c r="N214" s="270"/>
      <c r="O214" s="270"/>
      <c r="P214" s="270"/>
      <c r="Q214" s="270"/>
      <c r="R214" s="270"/>
      <c r="S214" s="270"/>
      <c r="T214" s="27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2" t="s">
        <v>138</v>
      </c>
      <c r="AU214" s="272" t="s">
        <v>90</v>
      </c>
      <c r="AV214" s="14" t="s">
        <v>90</v>
      </c>
      <c r="AW214" s="14" t="s">
        <v>36</v>
      </c>
      <c r="AX214" s="14" t="s">
        <v>80</v>
      </c>
      <c r="AY214" s="272" t="s">
        <v>127</v>
      </c>
    </row>
    <row r="215" s="15" customFormat="1">
      <c r="A215" s="15"/>
      <c r="B215" s="273"/>
      <c r="C215" s="274"/>
      <c r="D215" s="248" t="s">
        <v>138</v>
      </c>
      <c r="E215" s="275" t="s">
        <v>1</v>
      </c>
      <c r="F215" s="276" t="s">
        <v>144</v>
      </c>
      <c r="G215" s="274"/>
      <c r="H215" s="277">
        <v>94.049999999999997</v>
      </c>
      <c r="I215" s="278"/>
      <c r="J215" s="274"/>
      <c r="K215" s="274"/>
      <c r="L215" s="279"/>
      <c r="M215" s="280"/>
      <c r="N215" s="281"/>
      <c r="O215" s="281"/>
      <c r="P215" s="281"/>
      <c r="Q215" s="281"/>
      <c r="R215" s="281"/>
      <c r="S215" s="281"/>
      <c r="T215" s="282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83" t="s">
        <v>138</v>
      </c>
      <c r="AU215" s="283" t="s">
        <v>90</v>
      </c>
      <c r="AV215" s="15" t="s">
        <v>134</v>
      </c>
      <c r="AW215" s="15" t="s">
        <v>36</v>
      </c>
      <c r="AX215" s="15" t="s">
        <v>88</v>
      </c>
      <c r="AY215" s="283" t="s">
        <v>127</v>
      </c>
    </row>
    <row r="216" s="2" customFormat="1" ht="16.5" customHeight="1">
      <c r="A216" s="38"/>
      <c r="B216" s="39"/>
      <c r="C216" s="235" t="s">
        <v>240</v>
      </c>
      <c r="D216" s="235" t="s">
        <v>129</v>
      </c>
      <c r="E216" s="236" t="s">
        <v>241</v>
      </c>
      <c r="F216" s="237" t="s">
        <v>242</v>
      </c>
      <c r="G216" s="238" t="s">
        <v>132</v>
      </c>
      <c r="H216" s="239">
        <v>258</v>
      </c>
      <c r="I216" s="240"/>
      <c r="J216" s="241">
        <f>ROUND(I216*H216,2)</f>
        <v>0</v>
      </c>
      <c r="K216" s="237" t="s">
        <v>133</v>
      </c>
      <c r="L216" s="44"/>
      <c r="M216" s="242" t="s">
        <v>1</v>
      </c>
      <c r="N216" s="243" t="s">
        <v>45</v>
      </c>
      <c r="O216" s="91"/>
      <c r="P216" s="244">
        <f>O216*H216</f>
        <v>0</v>
      </c>
      <c r="Q216" s="244">
        <v>0.00084000000000000003</v>
      </c>
      <c r="R216" s="244">
        <f>Q216*H216</f>
        <v>0.21672</v>
      </c>
      <c r="S216" s="244">
        <v>0</v>
      </c>
      <c r="T216" s="245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46" t="s">
        <v>134</v>
      </c>
      <c r="AT216" s="246" t="s">
        <v>129</v>
      </c>
      <c r="AU216" s="246" t="s">
        <v>90</v>
      </c>
      <c r="AY216" s="17" t="s">
        <v>127</v>
      </c>
      <c r="BE216" s="247">
        <f>IF(N216="základní",J216,0)</f>
        <v>0</v>
      </c>
      <c r="BF216" s="247">
        <f>IF(N216="snížená",J216,0)</f>
        <v>0</v>
      </c>
      <c r="BG216" s="247">
        <f>IF(N216="zákl. přenesená",J216,0)</f>
        <v>0</v>
      </c>
      <c r="BH216" s="247">
        <f>IF(N216="sníž. přenesená",J216,0)</f>
        <v>0</v>
      </c>
      <c r="BI216" s="247">
        <f>IF(N216="nulová",J216,0)</f>
        <v>0</v>
      </c>
      <c r="BJ216" s="17" t="s">
        <v>88</v>
      </c>
      <c r="BK216" s="247">
        <f>ROUND(I216*H216,2)</f>
        <v>0</v>
      </c>
      <c r="BL216" s="17" t="s">
        <v>134</v>
      </c>
      <c r="BM216" s="246" t="s">
        <v>243</v>
      </c>
    </row>
    <row r="217" s="2" customFormat="1">
      <c r="A217" s="38"/>
      <c r="B217" s="39"/>
      <c r="C217" s="40"/>
      <c r="D217" s="248" t="s">
        <v>136</v>
      </c>
      <c r="E217" s="40"/>
      <c r="F217" s="249" t="s">
        <v>244</v>
      </c>
      <c r="G217" s="40"/>
      <c r="H217" s="40"/>
      <c r="I217" s="144"/>
      <c r="J217" s="40"/>
      <c r="K217" s="40"/>
      <c r="L217" s="44"/>
      <c r="M217" s="250"/>
      <c r="N217" s="251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136</v>
      </c>
      <c r="AU217" s="17" t="s">
        <v>90</v>
      </c>
    </row>
    <row r="218" s="13" customFormat="1">
      <c r="A218" s="13"/>
      <c r="B218" s="252"/>
      <c r="C218" s="253"/>
      <c r="D218" s="248" t="s">
        <v>138</v>
      </c>
      <c r="E218" s="254" t="s">
        <v>1</v>
      </c>
      <c r="F218" s="255" t="s">
        <v>245</v>
      </c>
      <c r="G218" s="253"/>
      <c r="H218" s="254" t="s">
        <v>1</v>
      </c>
      <c r="I218" s="256"/>
      <c r="J218" s="253"/>
      <c r="K218" s="253"/>
      <c r="L218" s="257"/>
      <c r="M218" s="258"/>
      <c r="N218" s="259"/>
      <c r="O218" s="259"/>
      <c r="P218" s="259"/>
      <c r="Q218" s="259"/>
      <c r="R218" s="259"/>
      <c r="S218" s="259"/>
      <c r="T218" s="26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1" t="s">
        <v>138</v>
      </c>
      <c r="AU218" s="261" t="s">
        <v>90</v>
      </c>
      <c r="AV218" s="13" t="s">
        <v>88</v>
      </c>
      <c r="AW218" s="13" t="s">
        <v>36</v>
      </c>
      <c r="AX218" s="13" t="s">
        <v>80</v>
      </c>
      <c r="AY218" s="261" t="s">
        <v>127</v>
      </c>
    </row>
    <row r="219" s="13" customFormat="1">
      <c r="A219" s="13"/>
      <c r="B219" s="252"/>
      <c r="C219" s="253"/>
      <c r="D219" s="248" t="s">
        <v>138</v>
      </c>
      <c r="E219" s="254" t="s">
        <v>1</v>
      </c>
      <c r="F219" s="255" t="s">
        <v>140</v>
      </c>
      <c r="G219" s="253"/>
      <c r="H219" s="254" t="s">
        <v>1</v>
      </c>
      <c r="I219" s="256"/>
      <c r="J219" s="253"/>
      <c r="K219" s="253"/>
      <c r="L219" s="257"/>
      <c r="M219" s="258"/>
      <c r="N219" s="259"/>
      <c r="O219" s="259"/>
      <c r="P219" s="259"/>
      <c r="Q219" s="259"/>
      <c r="R219" s="259"/>
      <c r="S219" s="259"/>
      <c r="T219" s="26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1" t="s">
        <v>138</v>
      </c>
      <c r="AU219" s="261" t="s">
        <v>90</v>
      </c>
      <c r="AV219" s="13" t="s">
        <v>88</v>
      </c>
      <c r="AW219" s="13" t="s">
        <v>36</v>
      </c>
      <c r="AX219" s="13" t="s">
        <v>80</v>
      </c>
      <c r="AY219" s="261" t="s">
        <v>127</v>
      </c>
    </row>
    <row r="220" s="14" customFormat="1">
      <c r="A220" s="14"/>
      <c r="B220" s="262"/>
      <c r="C220" s="263"/>
      <c r="D220" s="248" t="s">
        <v>138</v>
      </c>
      <c r="E220" s="264" t="s">
        <v>1</v>
      </c>
      <c r="F220" s="265" t="s">
        <v>246</v>
      </c>
      <c r="G220" s="263"/>
      <c r="H220" s="266">
        <v>156</v>
      </c>
      <c r="I220" s="267"/>
      <c r="J220" s="263"/>
      <c r="K220" s="263"/>
      <c r="L220" s="268"/>
      <c r="M220" s="269"/>
      <c r="N220" s="270"/>
      <c r="O220" s="270"/>
      <c r="P220" s="270"/>
      <c r="Q220" s="270"/>
      <c r="R220" s="270"/>
      <c r="S220" s="270"/>
      <c r="T220" s="27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72" t="s">
        <v>138</v>
      </c>
      <c r="AU220" s="272" t="s">
        <v>90</v>
      </c>
      <c r="AV220" s="14" t="s">
        <v>90</v>
      </c>
      <c r="AW220" s="14" t="s">
        <v>36</v>
      </c>
      <c r="AX220" s="14" t="s">
        <v>80</v>
      </c>
      <c r="AY220" s="272" t="s">
        <v>127</v>
      </c>
    </row>
    <row r="221" s="13" customFormat="1">
      <c r="A221" s="13"/>
      <c r="B221" s="252"/>
      <c r="C221" s="253"/>
      <c r="D221" s="248" t="s">
        <v>138</v>
      </c>
      <c r="E221" s="254" t="s">
        <v>1</v>
      </c>
      <c r="F221" s="255" t="s">
        <v>247</v>
      </c>
      <c r="G221" s="253"/>
      <c r="H221" s="254" t="s">
        <v>1</v>
      </c>
      <c r="I221" s="256"/>
      <c r="J221" s="253"/>
      <c r="K221" s="253"/>
      <c r="L221" s="257"/>
      <c r="M221" s="258"/>
      <c r="N221" s="259"/>
      <c r="O221" s="259"/>
      <c r="P221" s="259"/>
      <c r="Q221" s="259"/>
      <c r="R221" s="259"/>
      <c r="S221" s="259"/>
      <c r="T221" s="26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1" t="s">
        <v>138</v>
      </c>
      <c r="AU221" s="261" t="s">
        <v>90</v>
      </c>
      <c r="AV221" s="13" t="s">
        <v>88</v>
      </c>
      <c r="AW221" s="13" t="s">
        <v>36</v>
      </c>
      <c r="AX221" s="13" t="s">
        <v>80</v>
      </c>
      <c r="AY221" s="261" t="s">
        <v>127</v>
      </c>
    </row>
    <row r="222" s="14" customFormat="1">
      <c r="A222" s="14"/>
      <c r="B222" s="262"/>
      <c r="C222" s="263"/>
      <c r="D222" s="248" t="s">
        <v>138</v>
      </c>
      <c r="E222" s="264" t="s">
        <v>1</v>
      </c>
      <c r="F222" s="265" t="s">
        <v>248</v>
      </c>
      <c r="G222" s="263"/>
      <c r="H222" s="266">
        <v>102</v>
      </c>
      <c r="I222" s="267"/>
      <c r="J222" s="263"/>
      <c r="K222" s="263"/>
      <c r="L222" s="268"/>
      <c r="M222" s="269"/>
      <c r="N222" s="270"/>
      <c r="O222" s="270"/>
      <c r="P222" s="270"/>
      <c r="Q222" s="270"/>
      <c r="R222" s="270"/>
      <c r="S222" s="270"/>
      <c r="T222" s="27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72" t="s">
        <v>138</v>
      </c>
      <c r="AU222" s="272" t="s">
        <v>90</v>
      </c>
      <c r="AV222" s="14" t="s">
        <v>90</v>
      </c>
      <c r="AW222" s="14" t="s">
        <v>36</v>
      </c>
      <c r="AX222" s="14" t="s">
        <v>80</v>
      </c>
      <c r="AY222" s="272" t="s">
        <v>127</v>
      </c>
    </row>
    <row r="223" s="15" customFormat="1">
      <c r="A223" s="15"/>
      <c r="B223" s="273"/>
      <c r="C223" s="274"/>
      <c r="D223" s="248" t="s">
        <v>138</v>
      </c>
      <c r="E223" s="275" t="s">
        <v>1</v>
      </c>
      <c r="F223" s="276" t="s">
        <v>144</v>
      </c>
      <c r="G223" s="274"/>
      <c r="H223" s="277">
        <v>258</v>
      </c>
      <c r="I223" s="278"/>
      <c r="J223" s="274"/>
      <c r="K223" s="274"/>
      <c r="L223" s="279"/>
      <c r="M223" s="280"/>
      <c r="N223" s="281"/>
      <c r="O223" s="281"/>
      <c r="P223" s="281"/>
      <c r="Q223" s="281"/>
      <c r="R223" s="281"/>
      <c r="S223" s="281"/>
      <c r="T223" s="282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83" t="s">
        <v>138</v>
      </c>
      <c r="AU223" s="283" t="s">
        <v>90</v>
      </c>
      <c r="AV223" s="15" t="s">
        <v>134</v>
      </c>
      <c r="AW223" s="15" t="s">
        <v>36</v>
      </c>
      <c r="AX223" s="15" t="s">
        <v>88</v>
      </c>
      <c r="AY223" s="283" t="s">
        <v>127</v>
      </c>
    </row>
    <row r="224" s="2" customFormat="1" ht="21.75" customHeight="1">
      <c r="A224" s="38"/>
      <c r="B224" s="39"/>
      <c r="C224" s="235" t="s">
        <v>249</v>
      </c>
      <c r="D224" s="235" t="s">
        <v>129</v>
      </c>
      <c r="E224" s="236" t="s">
        <v>250</v>
      </c>
      <c r="F224" s="237" t="s">
        <v>251</v>
      </c>
      <c r="G224" s="238" t="s">
        <v>132</v>
      </c>
      <c r="H224" s="239">
        <v>258</v>
      </c>
      <c r="I224" s="240"/>
      <c r="J224" s="241">
        <f>ROUND(I224*H224,2)</f>
        <v>0</v>
      </c>
      <c r="K224" s="237" t="s">
        <v>133</v>
      </c>
      <c r="L224" s="44"/>
      <c r="M224" s="242" t="s">
        <v>1</v>
      </c>
      <c r="N224" s="243" t="s">
        <v>45</v>
      </c>
      <c r="O224" s="91"/>
      <c r="P224" s="244">
        <f>O224*H224</f>
        <v>0</v>
      </c>
      <c r="Q224" s="244">
        <v>0</v>
      </c>
      <c r="R224" s="244">
        <f>Q224*H224</f>
        <v>0</v>
      </c>
      <c r="S224" s="244">
        <v>0</v>
      </c>
      <c r="T224" s="245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46" t="s">
        <v>134</v>
      </c>
      <c r="AT224" s="246" t="s">
        <v>129</v>
      </c>
      <c r="AU224" s="246" t="s">
        <v>90</v>
      </c>
      <c r="AY224" s="17" t="s">
        <v>127</v>
      </c>
      <c r="BE224" s="247">
        <f>IF(N224="základní",J224,0)</f>
        <v>0</v>
      </c>
      <c r="BF224" s="247">
        <f>IF(N224="snížená",J224,0)</f>
        <v>0</v>
      </c>
      <c r="BG224" s="247">
        <f>IF(N224="zákl. přenesená",J224,0)</f>
        <v>0</v>
      </c>
      <c r="BH224" s="247">
        <f>IF(N224="sníž. přenesená",J224,0)</f>
        <v>0</v>
      </c>
      <c r="BI224" s="247">
        <f>IF(N224="nulová",J224,0)</f>
        <v>0</v>
      </c>
      <c r="BJ224" s="17" t="s">
        <v>88</v>
      </c>
      <c r="BK224" s="247">
        <f>ROUND(I224*H224,2)</f>
        <v>0</v>
      </c>
      <c r="BL224" s="17" t="s">
        <v>134</v>
      </c>
      <c r="BM224" s="246" t="s">
        <v>252</v>
      </c>
    </row>
    <row r="225" s="2" customFormat="1">
      <c r="A225" s="38"/>
      <c r="B225" s="39"/>
      <c r="C225" s="40"/>
      <c r="D225" s="248" t="s">
        <v>136</v>
      </c>
      <c r="E225" s="40"/>
      <c r="F225" s="249" t="s">
        <v>253</v>
      </c>
      <c r="G225" s="40"/>
      <c r="H225" s="40"/>
      <c r="I225" s="144"/>
      <c r="J225" s="40"/>
      <c r="K225" s="40"/>
      <c r="L225" s="44"/>
      <c r="M225" s="250"/>
      <c r="N225" s="251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136</v>
      </c>
      <c r="AU225" s="17" t="s">
        <v>90</v>
      </c>
    </row>
    <row r="226" s="13" customFormat="1">
      <c r="A226" s="13"/>
      <c r="B226" s="252"/>
      <c r="C226" s="253"/>
      <c r="D226" s="248" t="s">
        <v>138</v>
      </c>
      <c r="E226" s="254" t="s">
        <v>1</v>
      </c>
      <c r="F226" s="255" t="s">
        <v>245</v>
      </c>
      <c r="G226" s="253"/>
      <c r="H226" s="254" t="s">
        <v>1</v>
      </c>
      <c r="I226" s="256"/>
      <c r="J226" s="253"/>
      <c r="K226" s="253"/>
      <c r="L226" s="257"/>
      <c r="M226" s="258"/>
      <c r="N226" s="259"/>
      <c r="O226" s="259"/>
      <c r="P226" s="259"/>
      <c r="Q226" s="259"/>
      <c r="R226" s="259"/>
      <c r="S226" s="259"/>
      <c r="T226" s="26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1" t="s">
        <v>138</v>
      </c>
      <c r="AU226" s="261" t="s">
        <v>90</v>
      </c>
      <c r="AV226" s="13" t="s">
        <v>88</v>
      </c>
      <c r="AW226" s="13" t="s">
        <v>36</v>
      </c>
      <c r="AX226" s="13" t="s">
        <v>80</v>
      </c>
      <c r="AY226" s="261" t="s">
        <v>127</v>
      </c>
    </row>
    <row r="227" s="13" customFormat="1">
      <c r="A227" s="13"/>
      <c r="B227" s="252"/>
      <c r="C227" s="253"/>
      <c r="D227" s="248" t="s">
        <v>138</v>
      </c>
      <c r="E227" s="254" t="s">
        <v>1</v>
      </c>
      <c r="F227" s="255" t="s">
        <v>140</v>
      </c>
      <c r="G227" s="253"/>
      <c r="H227" s="254" t="s">
        <v>1</v>
      </c>
      <c r="I227" s="256"/>
      <c r="J227" s="253"/>
      <c r="K227" s="253"/>
      <c r="L227" s="257"/>
      <c r="M227" s="258"/>
      <c r="N227" s="259"/>
      <c r="O227" s="259"/>
      <c r="P227" s="259"/>
      <c r="Q227" s="259"/>
      <c r="R227" s="259"/>
      <c r="S227" s="259"/>
      <c r="T227" s="26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1" t="s">
        <v>138</v>
      </c>
      <c r="AU227" s="261" t="s">
        <v>90</v>
      </c>
      <c r="AV227" s="13" t="s">
        <v>88</v>
      </c>
      <c r="AW227" s="13" t="s">
        <v>36</v>
      </c>
      <c r="AX227" s="13" t="s">
        <v>80</v>
      </c>
      <c r="AY227" s="261" t="s">
        <v>127</v>
      </c>
    </row>
    <row r="228" s="14" customFormat="1">
      <c r="A228" s="14"/>
      <c r="B228" s="262"/>
      <c r="C228" s="263"/>
      <c r="D228" s="248" t="s">
        <v>138</v>
      </c>
      <c r="E228" s="264" t="s">
        <v>1</v>
      </c>
      <c r="F228" s="265" t="s">
        <v>246</v>
      </c>
      <c r="G228" s="263"/>
      <c r="H228" s="266">
        <v>156</v>
      </c>
      <c r="I228" s="267"/>
      <c r="J228" s="263"/>
      <c r="K228" s="263"/>
      <c r="L228" s="268"/>
      <c r="M228" s="269"/>
      <c r="N228" s="270"/>
      <c r="O228" s="270"/>
      <c r="P228" s="270"/>
      <c r="Q228" s="270"/>
      <c r="R228" s="270"/>
      <c r="S228" s="270"/>
      <c r="T228" s="27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72" t="s">
        <v>138</v>
      </c>
      <c r="AU228" s="272" t="s">
        <v>90</v>
      </c>
      <c r="AV228" s="14" t="s">
        <v>90</v>
      </c>
      <c r="AW228" s="14" t="s">
        <v>36</v>
      </c>
      <c r="AX228" s="14" t="s">
        <v>80</v>
      </c>
      <c r="AY228" s="272" t="s">
        <v>127</v>
      </c>
    </row>
    <row r="229" s="13" customFormat="1">
      <c r="A229" s="13"/>
      <c r="B229" s="252"/>
      <c r="C229" s="253"/>
      <c r="D229" s="248" t="s">
        <v>138</v>
      </c>
      <c r="E229" s="254" t="s">
        <v>1</v>
      </c>
      <c r="F229" s="255" t="s">
        <v>247</v>
      </c>
      <c r="G229" s="253"/>
      <c r="H229" s="254" t="s">
        <v>1</v>
      </c>
      <c r="I229" s="256"/>
      <c r="J229" s="253"/>
      <c r="K229" s="253"/>
      <c r="L229" s="257"/>
      <c r="M229" s="258"/>
      <c r="N229" s="259"/>
      <c r="O229" s="259"/>
      <c r="P229" s="259"/>
      <c r="Q229" s="259"/>
      <c r="R229" s="259"/>
      <c r="S229" s="259"/>
      <c r="T229" s="26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1" t="s">
        <v>138</v>
      </c>
      <c r="AU229" s="261" t="s">
        <v>90</v>
      </c>
      <c r="AV229" s="13" t="s">
        <v>88</v>
      </c>
      <c r="AW229" s="13" t="s">
        <v>36</v>
      </c>
      <c r="AX229" s="13" t="s">
        <v>80</v>
      </c>
      <c r="AY229" s="261" t="s">
        <v>127</v>
      </c>
    </row>
    <row r="230" s="14" customFormat="1">
      <c r="A230" s="14"/>
      <c r="B230" s="262"/>
      <c r="C230" s="263"/>
      <c r="D230" s="248" t="s">
        <v>138</v>
      </c>
      <c r="E230" s="264" t="s">
        <v>1</v>
      </c>
      <c r="F230" s="265" t="s">
        <v>248</v>
      </c>
      <c r="G230" s="263"/>
      <c r="H230" s="266">
        <v>102</v>
      </c>
      <c r="I230" s="267"/>
      <c r="J230" s="263"/>
      <c r="K230" s="263"/>
      <c r="L230" s="268"/>
      <c r="M230" s="269"/>
      <c r="N230" s="270"/>
      <c r="O230" s="270"/>
      <c r="P230" s="270"/>
      <c r="Q230" s="270"/>
      <c r="R230" s="270"/>
      <c r="S230" s="270"/>
      <c r="T230" s="271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72" t="s">
        <v>138</v>
      </c>
      <c r="AU230" s="272" t="s">
        <v>90</v>
      </c>
      <c r="AV230" s="14" t="s">
        <v>90</v>
      </c>
      <c r="AW230" s="14" t="s">
        <v>36</v>
      </c>
      <c r="AX230" s="14" t="s">
        <v>80</v>
      </c>
      <c r="AY230" s="272" t="s">
        <v>127</v>
      </c>
    </row>
    <row r="231" s="15" customFormat="1">
      <c r="A231" s="15"/>
      <c r="B231" s="273"/>
      <c r="C231" s="274"/>
      <c r="D231" s="248" t="s">
        <v>138</v>
      </c>
      <c r="E231" s="275" t="s">
        <v>1</v>
      </c>
      <c r="F231" s="276" t="s">
        <v>144</v>
      </c>
      <c r="G231" s="274"/>
      <c r="H231" s="277">
        <v>258</v>
      </c>
      <c r="I231" s="278"/>
      <c r="J231" s="274"/>
      <c r="K231" s="274"/>
      <c r="L231" s="279"/>
      <c r="M231" s="280"/>
      <c r="N231" s="281"/>
      <c r="O231" s="281"/>
      <c r="P231" s="281"/>
      <c r="Q231" s="281"/>
      <c r="R231" s="281"/>
      <c r="S231" s="281"/>
      <c r="T231" s="282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83" t="s">
        <v>138</v>
      </c>
      <c r="AU231" s="283" t="s">
        <v>90</v>
      </c>
      <c r="AV231" s="15" t="s">
        <v>134</v>
      </c>
      <c r="AW231" s="15" t="s">
        <v>36</v>
      </c>
      <c r="AX231" s="15" t="s">
        <v>88</v>
      </c>
      <c r="AY231" s="283" t="s">
        <v>127</v>
      </c>
    </row>
    <row r="232" s="2" customFormat="1" ht="21.75" customHeight="1">
      <c r="A232" s="38"/>
      <c r="B232" s="39"/>
      <c r="C232" s="235" t="s">
        <v>254</v>
      </c>
      <c r="D232" s="235" t="s">
        <v>129</v>
      </c>
      <c r="E232" s="236" t="s">
        <v>255</v>
      </c>
      <c r="F232" s="237" t="s">
        <v>256</v>
      </c>
      <c r="G232" s="238" t="s">
        <v>229</v>
      </c>
      <c r="H232" s="239">
        <v>134.84999999999999</v>
      </c>
      <c r="I232" s="240"/>
      <c r="J232" s="241">
        <f>ROUND(I232*H232,2)</f>
        <v>0</v>
      </c>
      <c r="K232" s="237" t="s">
        <v>133</v>
      </c>
      <c r="L232" s="44"/>
      <c r="M232" s="242" t="s">
        <v>1</v>
      </c>
      <c r="N232" s="243" t="s">
        <v>45</v>
      </c>
      <c r="O232" s="91"/>
      <c r="P232" s="244">
        <f>O232*H232</f>
        <v>0</v>
      </c>
      <c r="Q232" s="244">
        <v>0</v>
      </c>
      <c r="R232" s="244">
        <f>Q232*H232</f>
        <v>0</v>
      </c>
      <c r="S232" s="244">
        <v>0</v>
      </c>
      <c r="T232" s="245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46" t="s">
        <v>134</v>
      </c>
      <c r="AT232" s="246" t="s">
        <v>129</v>
      </c>
      <c r="AU232" s="246" t="s">
        <v>90</v>
      </c>
      <c r="AY232" s="17" t="s">
        <v>127</v>
      </c>
      <c r="BE232" s="247">
        <f>IF(N232="základní",J232,0)</f>
        <v>0</v>
      </c>
      <c r="BF232" s="247">
        <f>IF(N232="snížená",J232,0)</f>
        <v>0</v>
      </c>
      <c r="BG232" s="247">
        <f>IF(N232="zákl. přenesená",J232,0)</f>
        <v>0</v>
      </c>
      <c r="BH232" s="247">
        <f>IF(N232="sníž. přenesená",J232,0)</f>
        <v>0</v>
      </c>
      <c r="BI232" s="247">
        <f>IF(N232="nulová",J232,0)</f>
        <v>0</v>
      </c>
      <c r="BJ232" s="17" t="s">
        <v>88</v>
      </c>
      <c r="BK232" s="247">
        <f>ROUND(I232*H232,2)</f>
        <v>0</v>
      </c>
      <c r="BL232" s="17" t="s">
        <v>134</v>
      </c>
      <c r="BM232" s="246" t="s">
        <v>257</v>
      </c>
    </row>
    <row r="233" s="2" customFormat="1">
      <c r="A233" s="38"/>
      <c r="B233" s="39"/>
      <c r="C233" s="40"/>
      <c r="D233" s="248" t="s">
        <v>136</v>
      </c>
      <c r="E233" s="40"/>
      <c r="F233" s="249" t="s">
        <v>258</v>
      </c>
      <c r="G233" s="40"/>
      <c r="H233" s="40"/>
      <c r="I233" s="144"/>
      <c r="J233" s="40"/>
      <c r="K233" s="40"/>
      <c r="L233" s="44"/>
      <c r="M233" s="250"/>
      <c r="N233" s="251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136</v>
      </c>
      <c r="AU233" s="17" t="s">
        <v>90</v>
      </c>
    </row>
    <row r="234" s="13" customFormat="1">
      <c r="A234" s="13"/>
      <c r="B234" s="252"/>
      <c r="C234" s="253"/>
      <c r="D234" s="248" t="s">
        <v>138</v>
      </c>
      <c r="E234" s="254" t="s">
        <v>1</v>
      </c>
      <c r="F234" s="255" t="s">
        <v>259</v>
      </c>
      <c r="G234" s="253"/>
      <c r="H234" s="254" t="s">
        <v>1</v>
      </c>
      <c r="I234" s="256"/>
      <c r="J234" s="253"/>
      <c r="K234" s="253"/>
      <c r="L234" s="257"/>
      <c r="M234" s="258"/>
      <c r="N234" s="259"/>
      <c r="O234" s="259"/>
      <c r="P234" s="259"/>
      <c r="Q234" s="259"/>
      <c r="R234" s="259"/>
      <c r="S234" s="259"/>
      <c r="T234" s="26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61" t="s">
        <v>138</v>
      </c>
      <c r="AU234" s="261" t="s">
        <v>90</v>
      </c>
      <c r="AV234" s="13" t="s">
        <v>88</v>
      </c>
      <c r="AW234" s="13" t="s">
        <v>36</v>
      </c>
      <c r="AX234" s="13" t="s">
        <v>80</v>
      </c>
      <c r="AY234" s="261" t="s">
        <v>127</v>
      </c>
    </row>
    <row r="235" s="13" customFormat="1">
      <c r="A235" s="13"/>
      <c r="B235" s="252"/>
      <c r="C235" s="253"/>
      <c r="D235" s="248" t="s">
        <v>138</v>
      </c>
      <c r="E235" s="254" t="s">
        <v>1</v>
      </c>
      <c r="F235" s="255" t="s">
        <v>140</v>
      </c>
      <c r="G235" s="253"/>
      <c r="H235" s="254" t="s">
        <v>1</v>
      </c>
      <c r="I235" s="256"/>
      <c r="J235" s="253"/>
      <c r="K235" s="253"/>
      <c r="L235" s="257"/>
      <c r="M235" s="258"/>
      <c r="N235" s="259"/>
      <c r="O235" s="259"/>
      <c r="P235" s="259"/>
      <c r="Q235" s="259"/>
      <c r="R235" s="259"/>
      <c r="S235" s="259"/>
      <c r="T235" s="26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1" t="s">
        <v>138</v>
      </c>
      <c r="AU235" s="261" t="s">
        <v>90</v>
      </c>
      <c r="AV235" s="13" t="s">
        <v>88</v>
      </c>
      <c r="AW235" s="13" t="s">
        <v>36</v>
      </c>
      <c r="AX235" s="13" t="s">
        <v>80</v>
      </c>
      <c r="AY235" s="261" t="s">
        <v>127</v>
      </c>
    </row>
    <row r="236" s="14" customFormat="1">
      <c r="A236" s="14"/>
      <c r="B236" s="262"/>
      <c r="C236" s="263"/>
      <c r="D236" s="248" t="s">
        <v>138</v>
      </c>
      <c r="E236" s="264" t="s">
        <v>1</v>
      </c>
      <c r="F236" s="265" t="s">
        <v>239</v>
      </c>
      <c r="G236" s="263"/>
      <c r="H236" s="266">
        <v>94.049999999999997</v>
      </c>
      <c r="I236" s="267"/>
      <c r="J236" s="263"/>
      <c r="K236" s="263"/>
      <c r="L236" s="268"/>
      <c r="M236" s="269"/>
      <c r="N236" s="270"/>
      <c r="O236" s="270"/>
      <c r="P236" s="270"/>
      <c r="Q236" s="270"/>
      <c r="R236" s="270"/>
      <c r="S236" s="270"/>
      <c r="T236" s="27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72" t="s">
        <v>138</v>
      </c>
      <c r="AU236" s="272" t="s">
        <v>90</v>
      </c>
      <c r="AV236" s="14" t="s">
        <v>90</v>
      </c>
      <c r="AW236" s="14" t="s">
        <v>36</v>
      </c>
      <c r="AX236" s="14" t="s">
        <v>80</v>
      </c>
      <c r="AY236" s="272" t="s">
        <v>127</v>
      </c>
    </row>
    <row r="237" s="13" customFormat="1">
      <c r="A237" s="13"/>
      <c r="B237" s="252"/>
      <c r="C237" s="253"/>
      <c r="D237" s="248" t="s">
        <v>138</v>
      </c>
      <c r="E237" s="254" t="s">
        <v>1</v>
      </c>
      <c r="F237" s="255" t="s">
        <v>142</v>
      </c>
      <c r="G237" s="253"/>
      <c r="H237" s="254" t="s">
        <v>1</v>
      </c>
      <c r="I237" s="256"/>
      <c r="J237" s="253"/>
      <c r="K237" s="253"/>
      <c r="L237" s="257"/>
      <c r="M237" s="258"/>
      <c r="N237" s="259"/>
      <c r="O237" s="259"/>
      <c r="P237" s="259"/>
      <c r="Q237" s="259"/>
      <c r="R237" s="259"/>
      <c r="S237" s="259"/>
      <c r="T237" s="26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61" t="s">
        <v>138</v>
      </c>
      <c r="AU237" s="261" t="s">
        <v>90</v>
      </c>
      <c r="AV237" s="13" t="s">
        <v>88</v>
      </c>
      <c r="AW237" s="13" t="s">
        <v>36</v>
      </c>
      <c r="AX237" s="13" t="s">
        <v>80</v>
      </c>
      <c r="AY237" s="261" t="s">
        <v>127</v>
      </c>
    </row>
    <row r="238" s="14" customFormat="1">
      <c r="A238" s="14"/>
      <c r="B238" s="262"/>
      <c r="C238" s="263"/>
      <c r="D238" s="248" t="s">
        <v>138</v>
      </c>
      <c r="E238" s="264" t="s">
        <v>1</v>
      </c>
      <c r="F238" s="265" t="s">
        <v>233</v>
      </c>
      <c r="G238" s="263"/>
      <c r="H238" s="266">
        <v>40.799999999999997</v>
      </c>
      <c r="I238" s="267"/>
      <c r="J238" s="263"/>
      <c r="K238" s="263"/>
      <c r="L238" s="268"/>
      <c r="M238" s="269"/>
      <c r="N238" s="270"/>
      <c r="O238" s="270"/>
      <c r="P238" s="270"/>
      <c r="Q238" s="270"/>
      <c r="R238" s="270"/>
      <c r="S238" s="270"/>
      <c r="T238" s="271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72" t="s">
        <v>138</v>
      </c>
      <c r="AU238" s="272" t="s">
        <v>90</v>
      </c>
      <c r="AV238" s="14" t="s">
        <v>90</v>
      </c>
      <c r="AW238" s="14" t="s">
        <v>36</v>
      </c>
      <c r="AX238" s="14" t="s">
        <v>80</v>
      </c>
      <c r="AY238" s="272" t="s">
        <v>127</v>
      </c>
    </row>
    <row r="239" s="15" customFormat="1">
      <c r="A239" s="15"/>
      <c r="B239" s="273"/>
      <c r="C239" s="274"/>
      <c r="D239" s="248" t="s">
        <v>138</v>
      </c>
      <c r="E239" s="275" t="s">
        <v>1</v>
      </c>
      <c r="F239" s="276" t="s">
        <v>144</v>
      </c>
      <c r="G239" s="274"/>
      <c r="H239" s="277">
        <v>134.84999999999999</v>
      </c>
      <c r="I239" s="278"/>
      <c r="J239" s="274"/>
      <c r="K239" s="274"/>
      <c r="L239" s="279"/>
      <c r="M239" s="280"/>
      <c r="N239" s="281"/>
      <c r="O239" s="281"/>
      <c r="P239" s="281"/>
      <c r="Q239" s="281"/>
      <c r="R239" s="281"/>
      <c r="S239" s="281"/>
      <c r="T239" s="282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83" t="s">
        <v>138</v>
      </c>
      <c r="AU239" s="283" t="s">
        <v>90</v>
      </c>
      <c r="AV239" s="15" t="s">
        <v>134</v>
      </c>
      <c r="AW239" s="15" t="s">
        <v>36</v>
      </c>
      <c r="AX239" s="15" t="s">
        <v>88</v>
      </c>
      <c r="AY239" s="283" t="s">
        <v>127</v>
      </c>
    </row>
    <row r="240" s="2" customFormat="1" ht="33" customHeight="1">
      <c r="A240" s="38"/>
      <c r="B240" s="39"/>
      <c r="C240" s="235" t="s">
        <v>260</v>
      </c>
      <c r="D240" s="235" t="s">
        <v>129</v>
      </c>
      <c r="E240" s="236" t="s">
        <v>261</v>
      </c>
      <c r="F240" s="237" t="s">
        <v>262</v>
      </c>
      <c r="G240" s="238" t="s">
        <v>229</v>
      </c>
      <c r="H240" s="239">
        <v>2697</v>
      </c>
      <c r="I240" s="240"/>
      <c r="J240" s="241">
        <f>ROUND(I240*H240,2)</f>
        <v>0</v>
      </c>
      <c r="K240" s="237" t="s">
        <v>133</v>
      </c>
      <c r="L240" s="44"/>
      <c r="M240" s="242" t="s">
        <v>1</v>
      </c>
      <c r="N240" s="243" t="s">
        <v>45</v>
      </c>
      <c r="O240" s="91"/>
      <c r="P240" s="244">
        <f>O240*H240</f>
        <v>0</v>
      </c>
      <c r="Q240" s="244">
        <v>0</v>
      </c>
      <c r="R240" s="244">
        <f>Q240*H240</f>
        <v>0</v>
      </c>
      <c r="S240" s="244">
        <v>0</v>
      </c>
      <c r="T240" s="245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46" t="s">
        <v>134</v>
      </c>
      <c r="AT240" s="246" t="s">
        <v>129</v>
      </c>
      <c r="AU240" s="246" t="s">
        <v>90</v>
      </c>
      <c r="AY240" s="17" t="s">
        <v>127</v>
      </c>
      <c r="BE240" s="247">
        <f>IF(N240="základní",J240,0)</f>
        <v>0</v>
      </c>
      <c r="BF240" s="247">
        <f>IF(N240="snížená",J240,0)</f>
        <v>0</v>
      </c>
      <c r="BG240" s="247">
        <f>IF(N240="zákl. přenesená",J240,0)</f>
        <v>0</v>
      </c>
      <c r="BH240" s="247">
        <f>IF(N240="sníž. přenesená",J240,0)</f>
        <v>0</v>
      </c>
      <c r="BI240" s="247">
        <f>IF(N240="nulová",J240,0)</f>
        <v>0</v>
      </c>
      <c r="BJ240" s="17" t="s">
        <v>88</v>
      </c>
      <c r="BK240" s="247">
        <f>ROUND(I240*H240,2)</f>
        <v>0</v>
      </c>
      <c r="BL240" s="17" t="s">
        <v>134</v>
      </c>
      <c r="BM240" s="246" t="s">
        <v>263</v>
      </c>
    </row>
    <row r="241" s="2" customFormat="1">
      <c r="A241" s="38"/>
      <c r="B241" s="39"/>
      <c r="C241" s="40"/>
      <c r="D241" s="248" t="s">
        <v>136</v>
      </c>
      <c r="E241" s="40"/>
      <c r="F241" s="249" t="s">
        <v>264</v>
      </c>
      <c r="G241" s="40"/>
      <c r="H241" s="40"/>
      <c r="I241" s="144"/>
      <c r="J241" s="40"/>
      <c r="K241" s="40"/>
      <c r="L241" s="44"/>
      <c r="M241" s="250"/>
      <c r="N241" s="251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136</v>
      </c>
      <c r="AU241" s="17" t="s">
        <v>90</v>
      </c>
    </row>
    <row r="242" s="14" customFormat="1">
      <c r="A242" s="14"/>
      <c r="B242" s="262"/>
      <c r="C242" s="263"/>
      <c r="D242" s="248" t="s">
        <v>138</v>
      </c>
      <c r="E242" s="263"/>
      <c r="F242" s="265" t="s">
        <v>265</v>
      </c>
      <c r="G242" s="263"/>
      <c r="H242" s="266">
        <v>2697</v>
      </c>
      <c r="I242" s="267"/>
      <c r="J242" s="263"/>
      <c r="K242" s="263"/>
      <c r="L242" s="268"/>
      <c r="M242" s="269"/>
      <c r="N242" s="270"/>
      <c r="O242" s="270"/>
      <c r="P242" s="270"/>
      <c r="Q242" s="270"/>
      <c r="R242" s="270"/>
      <c r="S242" s="270"/>
      <c r="T242" s="271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72" t="s">
        <v>138</v>
      </c>
      <c r="AU242" s="272" t="s">
        <v>90</v>
      </c>
      <c r="AV242" s="14" t="s">
        <v>90</v>
      </c>
      <c r="AW242" s="14" t="s">
        <v>4</v>
      </c>
      <c r="AX242" s="14" t="s">
        <v>88</v>
      </c>
      <c r="AY242" s="272" t="s">
        <v>127</v>
      </c>
    </row>
    <row r="243" s="2" customFormat="1" ht="16.5" customHeight="1">
      <c r="A243" s="38"/>
      <c r="B243" s="39"/>
      <c r="C243" s="235" t="s">
        <v>174</v>
      </c>
      <c r="D243" s="235" t="s">
        <v>129</v>
      </c>
      <c r="E243" s="236" t="s">
        <v>266</v>
      </c>
      <c r="F243" s="237" t="s">
        <v>267</v>
      </c>
      <c r="G243" s="238" t="s">
        <v>229</v>
      </c>
      <c r="H243" s="239">
        <v>134.84999999999999</v>
      </c>
      <c r="I243" s="240"/>
      <c r="J243" s="241">
        <f>ROUND(I243*H243,2)</f>
        <v>0</v>
      </c>
      <c r="K243" s="237" t="s">
        <v>133</v>
      </c>
      <c r="L243" s="44"/>
      <c r="M243" s="242" t="s">
        <v>1</v>
      </c>
      <c r="N243" s="243" t="s">
        <v>45</v>
      </c>
      <c r="O243" s="91"/>
      <c r="P243" s="244">
        <f>O243*H243</f>
        <v>0</v>
      </c>
      <c r="Q243" s="244">
        <v>0</v>
      </c>
      <c r="R243" s="244">
        <f>Q243*H243</f>
        <v>0</v>
      </c>
      <c r="S243" s="244">
        <v>0</v>
      </c>
      <c r="T243" s="245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46" t="s">
        <v>134</v>
      </c>
      <c r="AT243" s="246" t="s">
        <v>129</v>
      </c>
      <c r="AU243" s="246" t="s">
        <v>90</v>
      </c>
      <c r="AY243" s="17" t="s">
        <v>127</v>
      </c>
      <c r="BE243" s="247">
        <f>IF(N243="základní",J243,0)</f>
        <v>0</v>
      </c>
      <c r="BF243" s="247">
        <f>IF(N243="snížená",J243,0)</f>
        <v>0</v>
      </c>
      <c r="BG243" s="247">
        <f>IF(N243="zákl. přenesená",J243,0)</f>
        <v>0</v>
      </c>
      <c r="BH243" s="247">
        <f>IF(N243="sníž. přenesená",J243,0)</f>
        <v>0</v>
      </c>
      <c r="BI243" s="247">
        <f>IF(N243="nulová",J243,0)</f>
        <v>0</v>
      </c>
      <c r="BJ243" s="17" t="s">
        <v>88</v>
      </c>
      <c r="BK243" s="247">
        <f>ROUND(I243*H243,2)</f>
        <v>0</v>
      </c>
      <c r="BL243" s="17" t="s">
        <v>134</v>
      </c>
      <c r="BM243" s="246" t="s">
        <v>268</v>
      </c>
    </row>
    <row r="244" s="2" customFormat="1">
      <c r="A244" s="38"/>
      <c r="B244" s="39"/>
      <c r="C244" s="40"/>
      <c r="D244" s="248" t="s">
        <v>136</v>
      </c>
      <c r="E244" s="40"/>
      <c r="F244" s="249" t="s">
        <v>267</v>
      </c>
      <c r="G244" s="40"/>
      <c r="H244" s="40"/>
      <c r="I244" s="144"/>
      <c r="J244" s="40"/>
      <c r="K244" s="40"/>
      <c r="L244" s="44"/>
      <c r="M244" s="250"/>
      <c r="N244" s="251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136</v>
      </c>
      <c r="AU244" s="17" t="s">
        <v>90</v>
      </c>
    </row>
    <row r="245" s="2" customFormat="1" ht="21.75" customHeight="1">
      <c r="A245" s="38"/>
      <c r="B245" s="39"/>
      <c r="C245" s="235" t="s">
        <v>7</v>
      </c>
      <c r="D245" s="235" t="s">
        <v>129</v>
      </c>
      <c r="E245" s="236" t="s">
        <v>269</v>
      </c>
      <c r="F245" s="237" t="s">
        <v>270</v>
      </c>
      <c r="G245" s="238" t="s">
        <v>271</v>
      </c>
      <c r="H245" s="239">
        <v>269.69999999999999</v>
      </c>
      <c r="I245" s="240"/>
      <c r="J245" s="241">
        <f>ROUND(I245*H245,2)</f>
        <v>0</v>
      </c>
      <c r="K245" s="237" t="s">
        <v>133</v>
      </c>
      <c r="L245" s="44"/>
      <c r="M245" s="242" t="s">
        <v>1</v>
      </c>
      <c r="N245" s="243" t="s">
        <v>45</v>
      </c>
      <c r="O245" s="91"/>
      <c r="P245" s="244">
        <f>O245*H245</f>
        <v>0</v>
      </c>
      <c r="Q245" s="244">
        <v>0</v>
      </c>
      <c r="R245" s="244">
        <f>Q245*H245</f>
        <v>0</v>
      </c>
      <c r="S245" s="244">
        <v>0</v>
      </c>
      <c r="T245" s="245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46" t="s">
        <v>134</v>
      </c>
      <c r="AT245" s="246" t="s">
        <v>129</v>
      </c>
      <c r="AU245" s="246" t="s">
        <v>90</v>
      </c>
      <c r="AY245" s="17" t="s">
        <v>127</v>
      </c>
      <c r="BE245" s="247">
        <f>IF(N245="základní",J245,0)</f>
        <v>0</v>
      </c>
      <c r="BF245" s="247">
        <f>IF(N245="snížená",J245,0)</f>
        <v>0</v>
      </c>
      <c r="BG245" s="247">
        <f>IF(N245="zákl. přenesená",J245,0)</f>
        <v>0</v>
      </c>
      <c r="BH245" s="247">
        <f>IF(N245="sníž. přenesená",J245,0)</f>
        <v>0</v>
      </c>
      <c r="BI245" s="247">
        <f>IF(N245="nulová",J245,0)</f>
        <v>0</v>
      </c>
      <c r="BJ245" s="17" t="s">
        <v>88</v>
      </c>
      <c r="BK245" s="247">
        <f>ROUND(I245*H245,2)</f>
        <v>0</v>
      </c>
      <c r="BL245" s="17" t="s">
        <v>134</v>
      </c>
      <c r="BM245" s="246" t="s">
        <v>272</v>
      </c>
    </row>
    <row r="246" s="2" customFormat="1">
      <c r="A246" s="38"/>
      <c r="B246" s="39"/>
      <c r="C246" s="40"/>
      <c r="D246" s="248" t="s">
        <v>136</v>
      </c>
      <c r="E246" s="40"/>
      <c r="F246" s="249" t="s">
        <v>273</v>
      </c>
      <c r="G246" s="40"/>
      <c r="H246" s="40"/>
      <c r="I246" s="144"/>
      <c r="J246" s="40"/>
      <c r="K246" s="40"/>
      <c r="L246" s="44"/>
      <c r="M246" s="250"/>
      <c r="N246" s="251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136</v>
      </c>
      <c r="AU246" s="17" t="s">
        <v>90</v>
      </c>
    </row>
    <row r="247" s="14" customFormat="1">
      <c r="A247" s="14"/>
      <c r="B247" s="262"/>
      <c r="C247" s="263"/>
      <c r="D247" s="248" t="s">
        <v>138</v>
      </c>
      <c r="E247" s="263"/>
      <c r="F247" s="265" t="s">
        <v>274</v>
      </c>
      <c r="G247" s="263"/>
      <c r="H247" s="266">
        <v>269.69999999999999</v>
      </c>
      <c r="I247" s="267"/>
      <c r="J247" s="263"/>
      <c r="K247" s="263"/>
      <c r="L247" s="268"/>
      <c r="M247" s="269"/>
      <c r="N247" s="270"/>
      <c r="O247" s="270"/>
      <c r="P247" s="270"/>
      <c r="Q247" s="270"/>
      <c r="R247" s="270"/>
      <c r="S247" s="270"/>
      <c r="T247" s="271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72" t="s">
        <v>138</v>
      </c>
      <c r="AU247" s="272" t="s">
        <v>90</v>
      </c>
      <c r="AV247" s="14" t="s">
        <v>90</v>
      </c>
      <c r="AW247" s="14" t="s">
        <v>4</v>
      </c>
      <c r="AX247" s="14" t="s">
        <v>88</v>
      </c>
      <c r="AY247" s="272" t="s">
        <v>127</v>
      </c>
    </row>
    <row r="248" s="2" customFormat="1" ht="21.75" customHeight="1">
      <c r="A248" s="38"/>
      <c r="B248" s="39"/>
      <c r="C248" s="235" t="s">
        <v>275</v>
      </c>
      <c r="D248" s="235" t="s">
        <v>129</v>
      </c>
      <c r="E248" s="236" t="s">
        <v>276</v>
      </c>
      <c r="F248" s="237" t="s">
        <v>277</v>
      </c>
      <c r="G248" s="238" t="s">
        <v>229</v>
      </c>
      <c r="H248" s="239">
        <v>98.890000000000001</v>
      </c>
      <c r="I248" s="240"/>
      <c r="J248" s="241">
        <f>ROUND(I248*H248,2)</f>
        <v>0</v>
      </c>
      <c r="K248" s="237" t="s">
        <v>133</v>
      </c>
      <c r="L248" s="44"/>
      <c r="M248" s="242" t="s">
        <v>1</v>
      </c>
      <c r="N248" s="243" t="s">
        <v>45</v>
      </c>
      <c r="O248" s="91"/>
      <c r="P248" s="244">
        <f>O248*H248</f>
        <v>0</v>
      </c>
      <c r="Q248" s="244">
        <v>0</v>
      </c>
      <c r="R248" s="244">
        <f>Q248*H248</f>
        <v>0</v>
      </c>
      <c r="S248" s="244">
        <v>0</v>
      </c>
      <c r="T248" s="245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46" t="s">
        <v>134</v>
      </c>
      <c r="AT248" s="246" t="s">
        <v>129</v>
      </c>
      <c r="AU248" s="246" t="s">
        <v>90</v>
      </c>
      <c r="AY248" s="17" t="s">
        <v>127</v>
      </c>
      <c r="BE248" s="247">
        <f>IF(N248="základní",J248,0)</f>
        <v>0</v>
      </c>
      <c r="BF248" s="247">
        <f>IF(N248="snížená",J248,0)</f>
        <v>0</v>
      </c>
      <c r="BG248" s="247">
        <f>IF(N248="zákl. přenesená",J248,0)</f>
        <v>0</v>
      </c>
      <c r="BH248" s="247">
        <f>IF(N248="sníž. přenesená",J248,0)</f>
        <v>0</v>
      </c>
      <c r="BI248" s="247">
        <f>IF(N248="nulová",J248,0)</f>
        <v>0</v>
      </c>
      <c r="BJ248" s="17" t="s">
        <v>88</v>
      </c>
      <c r="BK248" s="247">
        <f>ROUND(I248*H248,2)</f>
        <v>0</v>
      </c>
      <c r="BL248" s="17" t="s">
        <v>134</v>
      </c>
      <c r="BM248" s="246" t="s">
        <v>278</v>
      </c>
    </row>
    <row r="249" s="2" customFormat="1">
      <c r="A249" s="38"/>
      <c r="B249" s="39"/>
      <c r="C249" s="40"/>
      <c r="D249" s="248" t="s">
        <v>136</v>
      </c>
      <c r="E249" s="40"/>
      <c r="F249" s="249" t="s">
        <v>279</v>
      </c>
      <c r="G249" s="40"/>
      <c r="H249" s="40"/>
      <c r="I249" s="144"/>
      <c r="J249" s="40"/>
      <c r="K249" s="40"/>
      <c r="L249" s="44"/>
      <c r="M249" s="250"/>
      <c r="N249" s="251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136</v>
      </c>
      <c r="AU249" s="17" t="s">
        <v>90</v>
      </c>
    </row>
    <row r="250" s="13" customFormat="1">
      <c r="A250" s="13"/>
      <c r="B250" s="252"/>
      <c r="C250" s="253"/>
      <c r="D250" s="248" t="s">
        <v>138</v>
      </c>
      <c r="E250" s="254" t="s">
        <v>1</v>
      </c>
      <c r="F250" s="255" t="s">
        <v>280</v>
      </c>
      <c r="G250" s="253"/>
      <c r="H250" s="254" t="s">
        <v>1</v>
      </c>
      <c r="I250" s="256"/>
      <c r="J250" s="253"/>
      <c r="K250" s="253"/>
      <c r="L250" s="257"/>
      <c r="M250" s="258"/>
      <c r="N250" s="259"/>
      <c r="O250" s="259"/>
      <c r="P250" s="259"/>
      <c r="Q250" s="259"/>
      <c r="R250" s="259"/>
      <c r="S250" s="259"/>
      <c r="T250" s="26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61" t="s">
        <v>138</v>
      </c>
      <c r="AU250" s="261" t="s">
        <v>90</v>
      </c>
      <c r="AV250" s="13" t="s">
        <v>88</v>
      </c>
      <c r="AW250" s="13" t="s">
        <v>36</v>
      </c>
      <c r="AX250" s="13" t="s">
        <v>80</v>
      </c>
      <c r="AY250" s="261" t="s">
        <v>127</v>
      </c>
    </row>
    <row r="251" s="13" customFormat="1">
      <c r="A251" s="13"/>
      <c r="B251" s="252"/>
      <c r="C251" s="253"/>
      <c r="D251" s="248" t="s">
        <v>138</v>
      </c>
      <c r="E251" s="254" t="s">
        <v>1</v>
      </c>
      <c r="F251" s="255" t="s">
        <v>281</v>
      </c>
      <c r="G251" s="253"/>
      <c r="H251" s="254" t="s">
        <v>1</v>
      </c>
      <c r="I251" s="256"/>
      <c r="J251" s="253"/>
      <c r="K251" s="253"/>
      <c r="L251" s="257"/>
      <c r="M251" s="258"/>
      <c r="N251" s="259"/>
      <c r="O251" s="259"/>
      <c r="P251" s="259"/>
      <c r="Q251" s="259"/>
      <c r="R251" s="259"/>
      <c r="S251" s="259"/>
      <c r="T251" s="260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61" t="s">
        <v>138</v>
      </c>
      <c r="AU251" s="261" t="s">
        <v>90</v>
      </c>
      <c r="AV251" s="13" t="s">
        <v>88</v>
      </c>
      <c r="AW251" s="13" t="s">
        <v>36</v>
      </c>
      <c r="AX251" s="13" t="s">
        <v>80</v>
      </c>
      <c r="AY251" s="261" t="s">
        <v>127</v>
      </c>
    </row>
    <row r="252" s="13" customFormat="1">
      <c r="A252" s="13"/>
      <c r="B252" s="252"/>
      <c r="C252" s="253"/>
      <c r="D252" s="248" t="s">
        <v>138</v>
      </c>
      <c r="E252" s="254" t="s">
        <v>1</v>
      </c>
      <c r="F252" s="255" t="s">
        <v>140</v>
      </c>
      <c r="G252" s="253"/>
      <c r="H252" s="254" t="s">
        <v>1</v>
      </c>
      <c r="I252" s="256"/>
      <c r="J252" s="253"/>
      <c r="K252" s="253"/>
      <c r="L252" s="257"/>
      <c r="M252" s="258"/>
      <c r="N252" s="259"/>
      <c r="O252" s="259"/>
      <c r="P252" s="259"/>
      <c r="Q252" s="259"/>
      <c r="R252" s="259"/>
      <c r="S252" s="259"/>
      <c r="T252" s="260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61" t="s">
        <v>138</v>
      </c>
      <c r="AU252" s="261" t="s">
        <v>90</v>
      </c>
      <c r="AV252" s="13" t="s">
        <v>88</v>
      </c>
      <c r="AW252" s="13" t="s">
        <v>36</v>
      </c>
      <c r="AX252" s="13" t="s">
        <v>80</v>
      </c>
      <c r="AY252" s="261" t="s">
        <v>127</v>
      </c>
    </row>
    <row r="253" s="14" customFormat="1">
      <c r="A253" s="14"/>
      <c r="B253" s="262"/>
      <c r="C253" s="263"/>
      <c r="D253" s="248" t="s">
        <v>138</v>
      </c>
      <c r="E253" s="264" t="s">
        <v>1</v>
      </c>
      <c r="F253" s="265" t="s">
        <v>282</v>
      </c>
      <c r="G253" s="263"/>
      <c r="H253" s="266">
        <v>68.969999999999999</v>
      </c>
      <c r="I253" s="267"/>
      <c r="J253" s="263"/>
      <c r="K253" s="263"/>
      <c r="L253" s="268"/>
      <c r="M253" s="269"/>
      <c r="N253" s="270"/>
      <c r="O253" s="270"/>
      <c r="P253" s="270"/>
      <c r="Q253" s="270"/>
      <c r="R253" s="270"/>
      <c r="S253" s="270"/>
      <c r="T253" s="271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72" t="s">
        <v>138</v>
      </c>
      <c r="AU253" s="272" t="s">
        <v>90</v>
      </c>
      <c r="AV253" s="14" t="s">
        <v>90</v>
      </c>
      <c r="AW253" s="14" t="s">
        <v>36</v>
      </c>
      <c r="AX253" s="14" t="s">
        <v>80</v>
      </c>
      <c r="AY253" s="272" t="s">
        <v>127</v>
      </c>
    </row>
    <row r="254" s="13" customFormat="1">
      <c r="A254" s="13"/>
      <c r="B254" s="252"/>
      <c r="C254" s="253"/>
      <c r="D254" s="248" t="s">
        <v>138</v>
      </c>
      <c r="E254" s="254" t="s">
        <v>1</v>
      </c>
      <c r="F254" s="255" t="s">
        <v>183</v>
      </c>
      <c r="G254" s="253"/>
      <c r="H254" s="254" t="s">
        <v>1</v>
      </c>
      <c r="I254" s="256"/>
      <c r="J254" s="253"/>
      <c r="K254" s="253"/>
      <c r="L254" s="257"/>
      <c r="M254" s="258"/>
      <c r="N254" s="259"/>
      <c r="O254" s="259"/>
      <c r="P254" s="259"/>
      <c r="Q254" s="259"/>
      <c r="R254" s="259"/>
      <c r="S254" s="259"/>
      <c r="T254" s="260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61" t="s">
        <v>138</v>
      </c>
      <c r="AU254" s="261" t="s">
        <v>90</v>
      </c>
      <c r="AV254" s="13" t="s">
        <v>88</v>
      </c>
      <c r="AW254" s="13" t="s">
        <v>36</v>
      </c>
      <c r="AX254" s="13" t="s">
        <v>80</v>
      </c>
      <c r="AY254" s="261" t="s">
        <v>127</v>
      </c>
    </row>
    <row r="255" s="14" customFormat="1">
      <c r="A255" s="14"/>
      <c r="B255" s="262"/>
      <c r="C255" s="263"/>
      <c r="D255" s="248" t="s">
        <v>138</v>
      </c>
      <c r="E255" s="264" t="s">
        <v>1</v>
      </c>
      <c r="F255" s="265" t="s">
        <v>283</v>
      </c>
      <c r="G255" s="263"/>
      <c r="H255" s="266">
        <v>29.920000000000002</v>
      </c>
      <c r="I255" s="267"/>
      <c r="J255" s="263"/>
      <c r="K255" s="263"/>
      <c r="L255" s="268"/>
      <c r="M255" s="269"/>
      <c r="N255" s="270"/>
      <c r="O255" s="270"/>
      <c r="P255" s="270"/>
      <c r="Q255" s="270"/>
      <c r="R255" s="270"/>
      <c r="S255" s="270"/>
      <c r="T255" s="271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72" t="s">
        <v>138</v>
      </c>
      <c r="AU255" s="272" t="s">
        <v>90</v>
      </c>
      <c r="AV255" s="14" t="s">
        <v>90</v>
      </c>
      <c r="AW255" s="14" t="s">
        <v>36</v>
      </c>
      <c r="AX255" s="14" t="s">
        <v>80</v>
      </c>
      <c r="AY255" s="272" t="s">
        <v>127</v>
      </c>
    </row>
    <row r="256" s="15" customFormat="1">
      <c r="A256" s="15"/>
      <c r="B256" s="273"/>
      <c r="C256" s="274"/>
      <c r="D256" s="248" t="s">
        <v>138</v>
      </c>
      <c r="E256" s="275" t="s">
        <v>1</v>
      </c>
      <c r="F256" s="276" t="s">
        <v>144</v>
      </c>
      <c r="G256" s="274"/>
      <c r="H256" s="277">
        <v>98.890000000000001</v>
      </c>
      <c r="I256" s="278"/>
      <c r="J256" s="274"/>
      <c r="K256" s="274"/>
      <c r="L256" s="279"/>
      <c r="M256" s="280"/>
      <c r="N256" s="281"/>
      <c r="O256" s="281"/>
      <c r="P256" s="281"/>
      <c r="Q256" s="281"/>
      <c r="R256" s="281"/>
      <c r="S256" s="281"/>
      <c r="T256" s="282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83" t="s">
        <v>138</v>
      </c>
      <c r="AU256" s="283" t="s">
        <v>90</v>
      </c>
      <c r="AV256" s="15" t="s">
        <v>134</v>
      </c>
      <c r="AW256" s="15" t="s">
        <v>36</v>
      </c>
      <c r="AX256" s="15" t="s">
        <v>88</v>
      </c>
      <c r="AY256" s="283" t="s">
        <v>127</v>
      </c>
    </row>
    <row r="257" s="2" customFormat="1" ht="16.5" customHeight="1">
      <c r="A257" s="38"/>
      <c r="B257" s="39"/>
      <c r="C257" s="284" t="s">
        <v>284</v>
      </c>
      <c r="D257" s="284" t="s">
        <v>285</v>
      </c>
      <c r="E257" s="285" t="s">
        <v>286</v>
      </c>
      <c r="F257" s="286" t="s">
        <v>287</v>
      </c>
      <c r="G257" s="287" t="s">
        <v>271</v>
      </c>
      <c r="H257" s="288">
        <v>197.78</v>
      </c>
      <c r="I257" s="289"/>
      <c r="J257" s="290">
        <f>ROUND(I257*H257,2)</f>
        <v>0</v>
      </c>
      <c r="K257" s="286" t="s">
        <v>288</v>
      </c>
      <c r="L257" s="291"/>
      <c r="M257" s="292" t="s">
        <v>1</v>
      </c>
      <c r="N257" s="293" t="s">
        <v>45</v>
      </c>
      <c r="O257" s="91"/>
      <c r="P257" s="244">
        <f>O257*H257</f>
        <v>0</v>
      </c>
      <c r="Q257" s="244">
        <v>1</v>
      </c>
      <c r="R257" s="244">
        <f>Q257*H257</f>
        <v>197.78</v>
      </c>
      <c r="S257" s="244">
        <v>0</v>
      </c>
      <c r="T257" s="245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46" t="s">
        <v>192</v>
      </c>
      <c r="AT257" s="246" t="s">
        <v>285</v>
      </c>
      <c r="AU257" s="246" t="s">
        <v>90</v>
      </c>
      <c r="AY257" s="17" t="s">
        <v>127</v>
      </c>
      <c r="BE257" s="247">
        <f>IF(N257="základní",J257,0)</f>
        <v>0</v>
      </c>
      <c r="BF257" s="247">
        <f>IF(N257="snížená",J257,0)</f>
        <v>0</v>
      </c>
      <c r="BG257" s="247">
        <f>IF(N257="zákl. přenesená",J257,0)</f>
        <v>0</v>
      </c>
      <c r="BH257" s="247">
        <f>IF(N257="sníž. přenesená",J257,0)</f>
        <v>0</v>
      </c>
      <c r="BI257" s="247">
        <f>IF(N257="nulová",J257,0)</f>
        <v>0</v>
      </c>
      <c r="BJ257" s="17" t="s">
        <v>88</v>
      </c>
      <c r="BK257" s="247">
        <f>ROUND(I257*H257,2)</f>
        <v>0</v>
      </c>
      <c r="BL257" s="17" t="s">
        <v>134</v>
      </c>
      <c r="BM257" s="246" t="s">
        <v>289</v>
      </c>
    </row>
    <row r="258" s="2" customFormat="1">
      <c r="A258" s="38"/>
      <c r="B258" s="39"/>
      <c r="C258" s="40"/>
      <c r="D258" s="248" t="s">
        <v>136</v>
      </c>
      <c r="E258" s="40"/>
      <c r="F258" s="249" t="s">
        <v>290</v>
      </c>
      <c r="G258" s="40"/>
      <c r="H258" s="40"/>
      <c r="I258" s="144"/>
      <c r="J258" s="40"/>
      <c r="K258" s="40"/>
      <c r="L258" s="44"/>
      <c r="M258" s="250"/>
      <c r="N258" s="251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136</v>
      </c>
      <c r="AU258" s="17" t="s">
        <v>90</v>
      </c>
    </row>
    <row r="259" s="14" customFormat="1">
      <c r="A259" s="14"/>
      <c r="B259" s="262"/>
      <c r="C259" s="263"/>
      <c r="D259" s="248" t="s">
        <v>138</v>
      </c>
      <c r="E259" s="263"/>
      <c r="F259" s="265" t="s">
        <v>291</v>
      </c>
      <c r="G259" s="263"/>
      <c r="H259" s="266">
        <v>197.78</v>
      </c>
      <c r="I259" s="267"/>
      <c r="J259" s="263"/>
      <c r="K259" s="263"/>
      <c r="L259" s="268"/>
      <c r="M259" s="269"/>
      <c r="N259" s="270"/>
      <c r="O259" s="270"/>
      <c r="P259" s="270"/>
      <c r="Q259" s="270"/>
      <c r="R259" s="270"/>
      <c r="S259" s="270"/>
      <c r="T259" s="27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72" t="s">
        <v>138</v>
      </c>
      <c r="AU259" s="272" t="s">
        <v>90</v>
      </c>
      <c r="AV259" s="14" t="s">
        <v>90</v>
      </c>
      <c r="AW259" s="14" t="s">
        <v>4</v>
      </c>
      <c r="AX259" s="14" t="s">
        <v>88</v>
      </c>
      <c r="AY259" s="272" t="s">
        <v>127</v>
      </c>
    </row>
    <row r="260" s="2" customFormat="1" ht="21.75" customHeight="1">
      <c r="A260" s="38"/>
      <c r="B260" s="39"/>
      <c r="C260" s="235" t="s">
        <v>292</v>
      </c>
      <c r="D260" s="235" t="s">
        <v>129</v>
      </c>
      <c r="E260" s="236" t="s">
        <v>293</v>
      </c>
      <c r="F260" s="237" t="s">
        <v>294</v>
      </c>
      <c r="G260" s="238" t="s">
        <v>229</v>
      </c>
      <c r="H260" s="239">
        <v>26.969999999999999</v>
      </c>
      <c r="I260" s="240"/>
      <c r="J260" s="241">
        <f>ROUND(I260*H260,2)</f>
        <v>0</v>
      </c>
      <c r="K260" s="237" t="s">
        <v>133</v>
      </c>
      <c r="L260" s="44"/>
      <c r="M260" s="242" t="s">
        <v>1</v>
      </c>
      <c r="N260" s="243" t="s">
        <v>45</v>
      </c>
      <c r="O260" s="91"/>
      <c r="P260" s="244">
        <f>O260*H260</f>
        <v>0</v>
      </c>
      <c r="Q260" s="244">
        <v>0</v>
      </c>
      <c r="R260" s="244">
        <f>Q260*H260</f>
        <v>0</v>
      </c>
      <c r="S260" s="244">
        <v>0</v>
      </c>
      <c r="T260" s="245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46" t="s">
        <v>134</v>
      </c>
      <c r="AT260" s="246" t="s">
        <v>129</v>
      </c>
      <c r="AU260" s="246" t="s">
        <v>90</v>
      </c>
      <c r="AY260" s="17" t="s">
        <v>127</v>
      </c>
      <c r="BE260" s="247">
        <f>IF(N260="základní",J260,0)</f>
        <v>0</v>
      </c>
      <c r="BF260" s="247">
        <f>IF(N260="snížená",J260,0)</f>
        <v>0</v>
      </c>
      <c r="BG260" s="247">
        <f>IF(N260="zákl. přenesená",J260,0)</f>
        <v>0</v>
      </c>
      <c r="BH260" s="247">
        <f>IF(N260="sníž. přenesená",J260,0)</f>
        <v>0</v>
      </c>
      <c r="BI260" s="247">
        <f>IF(N260="nulová",J260,0)</f>
        <v>0</v>
      </c>
      <c r="BJ260" s="17" t="s">
        <v>88</v>
      </c>
      <c r="BK260" s="247">
        <f>ROUND(I260*H260,2)</f>
        <v>0</v>
      </c>
      <c r="BL260" s="17" t="s">
        <v>134</v>
      </c>
      <c r="BM260" s="246" t="s">
        <v>295</v>
      </c>
    </row>
    <row r="261" s="2" customFormat="1">
      <c r="A261" s="38"/>
      <c r="B261" s="39"/>
      <c r="C261" s="40"/>
      <c r="D261" s="248" t="s">
        <v>136</v>
      </c>
      <c r="E261" s="40"/>
      <c r="F261" s="249" t="s">
        <v>296</v>
      </c>
      <c r="G261" s="40"/>
      <c r="H261" s="40"/>
      <c r="I261" s="144"/>
      <c r="J261" s="40"/>
      <c r="K261" s="40"/>
      <c r="L261" s="44"/>
      <c r="M261" s="250"/>
      <c r="N261" s="251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136</v>
      </c>
      <c r="AU261" s="17" t="s">
        <v>90</v>
      </c>
    </row>
    <row r="262" s="13" customFormat="1">
      <c r="A262" s="13"/>
      <c r="B262" s="252"/>
      <c r="C262" s="253"/>
      <c r="D262" s="248" t="s">
        <v>138</v>
      </c>
      <c r="E262" s="254" t="s">
        <v>1</v>
      </c>
      <c r="F262" s="255" t="s">
        <v>280</v>
      </c>
      <c r="G262" s="253"/>
      <c r="H262" s="254" t="s">
        <v>1</v>
      </c>
      <c r="I262" s="256"/>
      <c r="J262" s="253"/>
      <c r="K262" s="253"/>
      <c r="L262" s="257"/>
      <c r="M262" s="258"/>
      <c r="N262" s="259"/>
      <c r="O262" s="259"/>
      <c r="P262" s="259"/>
      <c r="Q262" s="259"/>
      <c r="R262" s="259"/>
      <c r="S262" s="259"/>
      <c r="T262" s="26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61" t="s">
        <v>138</v>
      </c>
      <c r="AU262" s="261" t="s">
        <v>90</v>
      </c>
      <c r="AV262" s="13" t="s">
        <v>88</v>
      </c>
      <c r="AW262" s="13" t="s">
        <v>36</v>
      </c>
      <c r="AX262" s="13" t="s">
        <v>80</v>
      </c>
      <c r="AY262" s="261" t="s">
        <v>127</v>
      </c>
    </row>
    <row r="263" s="13" customFormat="1">
      <c r="A263" s="13"/>
      <c r="B263" s="252"/>
      <c r="C263" s="253"/>
      <c r="D263" s="248" t="s">
        <v>138</v>
      </c>
      <c r="E263" s="254" t="s">
        <v>1</v>
      </c>
      <c r="F263" s="255" t="s">
        <v>140</v>
      </c>
      <c r="G263" s="253"/>
      <c r="H263" s="254" t="s">
        <v>1</v>
      </c>
      <c r="I263" s="256"/>
      <c r="J263" s="253"/>
      <c r="K263" s="253"/>
      <c r="L263" s="257"/>
      <c r="M263" s="258"/>
      <c r="N263" s="259"/>
      <c r="O263" s="259"/>
      <c r="P263" s="259"/>
      <c r="Q263" s="259"/>
      <c r="R263" s="259"/>
      <c r="S263" s="259"/>
      <c r="T263" s="26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61" t="s">
        <v>138</v>
      </c>
      <c r="AU263" s="261" t="s">
        <v>90</v>
      </c>
      <c r="AV263" s="13" t="s">
        <v>88</v>
      </c>
      <c r="AW263" s="13" t="s">
        <v>36</v>
      </c>
      <c r="AX263" s="13" t="s">
        <v>80</v>
      </c>
      <c r="AY263" s="261" t="s">
        <v>127</v>
      </c>
    </row>
    <row r="264" s="14" customFormat="1">
      <c r="A264" s="14"/>
      <c r="B264" s="262"/>
      <c r="C264" s="263"/>
      <c r="D264" s="248" t="s">
        <v>138</v>
      </c>
      <c r="E264" s="264" t="s">
        <v>1</v>
      </c>
      <c r="F264" s="265" t="s">
        <v>297</v>
      </c>
      <c r="G264" s="263"/>
      <c r="H264" s="266">
        <v>18.809999999999999</v>
      </c>
      <c r="I264" s="267"/>
      <c r="J264" s="263"/>
      <c r="K264" s="263"/>
      <c r="L264" s="268"/>
      <c r="M264" s="269"/>
      <c r="N264" s="270"/>
      <c r="O264" s="270"/>
      <c r="P264" s="270"/>
      <c r="Q264" s="270"/>
      <c r="R264" s="270"/>
      <c r="S264" s="270"/>
      <c r="T264" s="271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72" t="s">
        <v>138</v>
      </c>
      <c r="AU264" s="272" t="s">
        <v>90</v>
      </c>
      <c r="AV264" s="14" t="s">
        <v>90</v>
      </c>
      <c r="AW264" s="14" t="s">
        <v>36</v>
      </c>
      <c r="AX264" s="14" t="s">
        <v>80</v>
      </c>
      <c r="AY264" s="272" t="s">
        <v>127</v>
      </c>
    </row>
    <row r="265" s="13" customFormat="1">
      <c r="A265" s="13"/>
      <c r="B265" s="252"/>
      <c r="C265" s="253"/>
      <c r="D265" s="248" t="s">
        <v>138</v>
      </c>
      <c r="E265" s="254" t="s">
        <v>1</v>
      </c>
      <c r="F265" s="255" t="s">
        <v>183</v>
      </c>
      <c r="G265" s="253"/>
      <c r="H265" s="254" t="s">
        <v>1</v>
      </c>
      <c r="I265" s="256"/>
      <c r="J265" s="253"/>
      <c r="K265" s="253"/>
      <c r="L265" s="257"/>
      <c r="M265" s="258"/>
      <c r="N265" s="259"/>
      <c r="O265" s="259"/>
      <c r="P265" s="259"/>
      <c r="Q265" s="259"/>
      <c r="R265" s="259"/>
      <c r="S265" s="259"/>
      <c r="T265" s="260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61" t="s">
        <v>138</v>
      </c>
      <c r="AU265" s="261" t="s">
        <v>90</v>
      </c>
      <c r="AV265" s="13" t="s">
        <v>88</v>
      </c>
      <c r="AW265" s="13" t="s">
        <v>36</v>
      </c>
      <c r="AX265" s="13" t="s">
        <v>80</v>
      </c>
      <c r="AY265" s="261" t="s">
        <v>127</v>
      </c>
    </row>
    <row r="266" s="14" customFormat="1">
      <c r="A266" s="14"/>
      <c r="B266" s="262"/>
      <c r="C266" s="263"/>
      <c r="D266" s="248" t="s">
        <v>138</v>
      </c>
      <c r="E266" s="264" t="s">
        <v>1</v>
      </c>
      <c r="F266" s="265" t="s">
        <v>298</v>
      </c>
      <c r="G266" s="263"/>
      <c r="H266" s="266">
        <v>8.1600000000000001</v>
      </c>
      <c r="I266" s="267"/>
      <c r="J266" s="263"/>
      <c r="K266" s="263"/>
      <c r="L266" s="268"/>
      <c r="M266" s="269"/>
      <c r="N266" s="270"/>
      <c r="O266" s="270"/>
      <c r="P266" s="270"/>
      <c r="Q266" s="270"/>
      <c r="R266" s="270"/>
      <c r="S266" s="270"/>
      <c r="T266" s="271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72" t="s">
        <v>138</v>
      </c>
      <c r="AU266" s="272" t="s">
        <v>90</v>
      </c>
      <c r="AV266" s="14" t="s">
        <v>90</v>
      </c>
      <c r="AW266" s="14" t="s">
        <v>36</v>
      </c>
      <c r="AX266" s="14" t="s">
        <v>80</v>
      </c>
      <c r="AY266" s="272" t="s">
        <v>127</v>
      </c>
    </row>
    <row r="267" s="15" customFormat="1">
      <c r="A267" s="15"/>
      <c r="B267" s="273"/>
      <c r="C267" s="274"/>
      <c r="D267" s="248" t="s">
        <v>138</v>
      </c>
      <c r="E267" s="275" t="s">
        <v>1</v>
      </c>
      <c r="F267" s="276" t="s">
        <v>144</v>
      </c>
      <c r="G267" s="274"/>
      <c r="H267" s="277">
        <v>26.969999999999999</v>
      </c>
      <c r="I267" s="278"/>
      <c r="J267" s="274"/>
      <c r="K267" s="274"/>
      <c r="L267" s="279"/>
      <c r="M267" s="280"/>
      <c r="N267" s="281"/>
      <c r="O267" s="281"/>
      <c r="P267" s="281"/>
      <c r="Q267" s="281"/>
      <c r="R267" s="281"/>
      <c r="S267" s="281"/>
      <c r="T267" s="282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83" t="s">
        <v>138</v>
      </c>
      <c r="AU267" s="283" t="s">
        <v>90</v>
      </c>
      <c r="AV267" s="15" t="s">
        <v>134</v>
      </c>
      <c r="AW267" s="15" t="s">
        <v>36</v>
      </c>
      <c r="AX267" s="15" t="s">
        <v>88</v>
      </c>
      <c r="AY267" s="283" t="s">
        <v>127</v>
      </c>
    </row>
    <row r="268" s="2" customFormat="1" ht="16.5" customHeight="1">
      <c r="A268" s="38"/>
      <c r="B268" s="39"/>
      <c r="C268" s="284" t="s">
        <v>299</v>
      </c>
      <c r="D268" s="284" t="s">
        <v>285</v>
      </c>
      <c r="E268" s="285" t="s">
        <v>300</v>
      </c>
      <c r="F268" s="286" t="s">
        <v>301</v>
      </c>
      <c r="G268" s="287" t="s">
        <v>271</v>
      </c>
      <c r="H268" s="288">
        <v>53.939999999999998</v>
      </c>
      <c r="I268" s="289"/>
      <c r="J268" s="290">
        <f>ROUND(I268*H268,2)</f>
        <v>0</v>
      </c>
      <c r="K268" s="286" t="s">
        <v>133</v>
      </c>
      <c r="L268" s="291"/>
      <c r="M268" s="292" t="s">
        <v>1</v>
      </c>
      <c r="N268" s="293" t="s">
        <v>45</v>
      </c>
      <c r="O268" s="91"/>
      <c r="P268" s="244">
        <f>O268*H268</f>
        <v>0</v>
      </c>
      <c r="Q268" s="244">
        <v>1</v>
      </c>
      <c r="R268" s="244">
        <f>Q268*H268</f>
        <v>53.939999999999998</v>
      </c>
      <c r="S268" s="244">
        <v>0</v>
      </c>
      <c r="T268" s="245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46" t="s">
        <v>192</v>
      </c>
      <c r="AT268" s="246" t="s">
        <v>285</v>
      </c>
      <c r="AU268" s="246" t="s">
        <v>90</v>
      </c>
      <c r="AY268" s="17" t="s">
        <v>127</v>
      </c>
      <c r="BE268" s="247">
        <f>IF(N268="základní",J268,0)</f>
        <v>0</v>
      </c>
      <c r="BF268" s="247">
        <f>IF(N268="snížená",J268,0)</f>
        <v>0</v>
      </c>
      <c r="BG268" s="247">
        <f>IF(N268="zákl. přenesená",J268,0)</f>
        <v>0</v>
      </c>
      <c r="BH268" s="247">
        <f>IF(N268="sníž. přenesená",J268,0)</f>
        <v>0</v>
      </c>
      <c r="BI268" s="247">
        <f>IF(N268="nulová",J268,0)</f>
        <v>0</v>
      </c>
      <c r="BJ268" s="17" t="s">
        <v>88</v>
      </c>
      <c r="BK268" s="247">
        <f>ROUND(I268*H268,2)</f>
        <v>0</v>
      </c>
      <c r="BL268" s="17" t="s">
        <v>134</v>
      </c>
      <c r="BM268" s="246" t="s">
        <v>302</v>
      </c>
    </row>
    <row r="269" s="2" customFormat="1">
      <c r="A269" s="38"/>
      <c r="B269" s="39"/>
      <c r="C269" s="40"/>
      <c r="D269" s="248" t="s">
        <v>136</v>
      </c>
      <c r="E269" s="40"/>
      <c r="F269" s="249" t="s">
        <v>301</v>
      </c>
      <c r="G269" s="40"/>
      <c r="H269" s="40"/>
      <c r="I269" s="144"/>
      <c r="J269" s="40"/>
      <c r="K269" s="40"/>
      <c r="L269" s="44"/>
      <c r="M269" s="250"/>
      <c r="N269" s="251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136</v>
      </c>
      <c r="AU269" s="17" t="s">
        <v>90</v>
      </c>
    </row>
    <row r="270" s="14" customFormat="1">
      <c r="A270" s="14"/>
      <c r="B270" s="262"/>
      <c r="C270" s="263"/>
      <c r="D270" s="248" t="s">
        <v>138</v>
      </c>
      <c r="E270" s="263"/>
      <c r="F270" s="265" t="s">
        <v>303</v>
      </c>
      <c r="G270" s="263"/>
      <c r="H270" s="266">
        <v>53.939999999999998</v>
      </c>
      <c r="I270" s="267"/>
      <c r="J270" s="263"/>
      <c r="K270" s="263"/>
      <c r="L270" s="268"/>
      <c r="M270" s="269"/>
      <c r="N270" s="270"/>
      <c r="O270" s="270"/>
      <c r="P270" s="270"/>
      <c r="Q270" s="270"/>
      <c r="R270" s="270"/>
      <c r="S270" s="270"/>
      <c r="T270" s="271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72" t="s">
        <v>138</v>
      </c>
      <c r="AU270" s="272" t="s">
        <v>90</v>
      </c>
      <c r="AV270" s="14" t="s">
        <v>90</v>
      </c>
      <c r="AW270" s="14" t="s">
        <v>4</v>
      </c>
      <c r="AX270" s="14" t="s">
        <v>88</v>
      </c>
      <c r="AY270" s="272" t="s">
        <v>127</v>
      </c>
    </row>
    <row r="271" s="2" customFormat="1" ht="21.75" customHeight="1">
      <c r="A271" s="38"/>
      <c r="B271" s="39"/>
      <c r="C271" s="284" t="s">
        <v>304</v>
      </c>
      <c r="D271" s="284" t="s">
        <v>285</v>
      </c>
      <c r="E271" s="285" t="s">
        <v>305</v>
      </c>
      <c r="F271" s="286" t="s">
        <v>306</v>
      </c>
      <c r="G271" s="287" t="s">
        <v>155</v>
      </c>
      <c r="H271" s="288">
        <v>13</v>
      </c>
      <c r="I271" s="289"/>
      <c r="J271" s="290">
        <f>ROUND(I271*H271,2)</f>
        <v>0</v>
      </c>
      <c r="K271" s="286" t="s">
        <v>133</v>
      </c>
      <c r="L271" s="291"/>
      <c r="M271" s="292" t="s">
        <v>1</v>
      </c>
      <c r="N271" s="293" t="s">
        <v>45</v>
      </c>
      <c r="O271" s="91"/>
      <c r="P271" s="244">
        <f>O271*H271</f>
        <v>0</v>
      </c>
      <c r="Q271" s="244">
        <v>0.00068999999999999997</v>
      </c>
      <c r="R271" s="244">
        <f>Q271*H271</f>
        <v>0.0089699999999999988</v>
      </c>
      <c r="S271" s="244">
        <v>0</v>
      </c>
      <c r="T271" s="245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46" t="s">
        <v>192</v>
      </c>
      <c r="AT271" s="246" t="s">
        <v>285</v>
      </c>
      <c r="AU271" s="246" t="s">
        <v>90</v>
      </c>
      <c r="AY271" s="17" t="s">
        <v>127</v>
      </c>
      <c r="BE271" s="247">
        <f>IF(N271="základní",J271,0)</f>
        <v>0</v>
      </c>
      <c r="BF271" s="247">
        <f>IF(N271="snížená",J271,0)</f>
        <v>0</v>
      </c>
      <c r="BG271" s="247">
        <f>IF(N271="zákl. přenesená",J271,0)</f>
        <v>0</v>
      </c>
      <c r="BH271" s="247">
        <f>IF(N271="sníž. přenesená",J271,0)</f>
        <v>0</v>
      </c>
      <c r="BI271" s="247">
        <f>IF(N271="nulová",J271,0)</f>
        <v>0</v>
      </c>
      <c r="BJ271" s="17" t="s">
        <v>88</v>
      </c>
      <c r="BK271" s="247">
        <f>ROUND(I271*H271,2)</f>
        <v>0</v>
      </c>
      <c r="BL271" s="17" t="s">
        <v>134</v>
      </c>
      <c r="BM271" s="246" t="s">
        <v>307</v>
      </c>
    </row>
    <row r="272" s="2" customFormat="1">
      <c r="A272" s="38"/>
      <c r="B272" s="39"/>
      <c r="C272" s="40"/>
      <c r="D272" s="248" t="s">
        <v>136</v>
      </c>
      <c r="E272" s="40"/>
      <c r="F272" s="249" t="s">
        <v>306</v>
      </c>
      <c r="G272" s="40"/>
      <c r="H272" s="40"/>
      <c r="I272" s="144"/>
      <c r="J272" s="40"/>
      <c r="K272" s="40"/>
      <c r="L272" s="44"/>
      <c r="M272" s="250"/>
      <c r="N272" s="251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136</v>
      </c>
      <c r="AU272" s="17" t="s">
        <v>90</v>
      </c>
    </row>
    <row r="273" s="13" customFormat="1">
      <c r="A273" s="13"/>
      <c r="B273" s="252"/>
      <c r="C273" s="253"/>
      <c r="D273" s="248" t="s">
        <v>138</v>
      </c>
      <c r="E273" s="254" t="s">
        <v>1</v>
      </c>
      <c r="F273" s="255" t="s">
        <v>308</v>
      </c>
      <c r="G273" s="253"/>
      <c r="H273" s="254" t="s">
        <v>1</v>
      </c>
      <c r="I273" s="256"/>
      <c r="J273" s="253"/>
      <c r="K273" s="253"/>
      <c r="L273" s="257"/>
      <c r="M273" s="258"/>
      <c r="N273" s="259"/>
      <c r="O273" s="259"/>
      <c r="P273" s="259"/>
      <c r="Q273" s="259"/>
      <c r="R273" s="259"/>
      <c r="S273" s="259"/>
      <c r="T273" s="26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61" t="s">
        <v>138</v>
      </c>
      <c r="AU273" s="261" t="s">
        <v>90</v>
      </c>
      <c r="AV273" s="13" t="s">
        <v>88</v>
      </c>
      <c r="AW273" s="13" t="s">
        <v>36</v>
      </c>
      <c r="AX273" s="13" t="s">
        <v>80</v>
      </c>
      <c r="AY273" s="261" t="s">
        <v>127</v>
      </c>
    </row>
    <row r="274" s="13" customFormat="1">
      <c r="A274" s="13"/>
      <c r="B274" s="252"/>
      <c r="C274" s="253"/>
      <c r="D274" s="248" t="s">
        <v>138</v>
      </c>
      <c r="E274" s="254" t="s">
        <v>1</v>
      </c>
      <c r="F274" s="255" t="s">
        <v>309</v>
      </c>
      <c r="G274" s="253"/>
      <c r="H274" s="254" t="s">
        <v>1</v>
      </c>
      <c r="I274" s="256"/>
      <c r="J274" s="253"/>
      <c r="K274" s="253"/>
      <c r="L274" s="257"/>
      <c r="M274" s="258"/>
      <c r="N274" s="259"/>
      <c r="O274" s="259"/>
      <c r="P274" s="259"/>
      <c r="Q274" s="259"/>
      <c r="R274" s="259"/>
      <c r="S274" s="259"/>
      <c r="T274" s="26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61" t="s">
        <v>138</v>
      </c>
      <c r="AU274" s="261" t="s">
        <v>90</v>
      </c>
      <c r="AV274" s="13" t="s">
        <v>88</v>
      </c>
      <c r="AW274" s="13" t="s">
        <v>36</v>
      </c>
      <c r="AX274" s="13" t="s">
        <v>80</v>
      </c>
      <c r="AY274" s="261" t="s">
        <v>127</v>
      </c>
    </row>
    <row r="275" s="14" customFormat="1">
      <c r="A275" s="14"/>
      <c r="B275" s="262"/>
      <c r="C275" s="263"/>
      <c r="D275" s="248" t="s">
        <v>138</v>
      </c>
      <c r="E275" s="264" t="s">
        <v>1</v>
      </c>
      <c r="F275" s="265" t="s">
        <v>310</v>
      </c>
      <c r="G275" s="263"/>
      <c r="H275" s="266">
        <v>3</v>
      </c>
      <c r="I275" s="267"/>
      <c r="J275" s="263"/>
      <c r="K275" s="263"/>
      <c r="L275" s="268"/>
      <c r="M275" s="269"/>
      <c r="N275" s="270"/>
      <c r="O275" s="270"/>
      <c r="P275" s="270"/>
      <c r="Q275" s="270"/>
      <c r="R275" s="270"/>
      <c r="S275" s="270"/>
      <c r="T275" s="271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72" t="s">
        <v>138</v>
      </c>
      <c r="AU275" s="272" t="s">
        <v>90</v>
      </c>
      <c r="AV275" s="14" t="s">
        <v>90</v>
      </c>
      <c r="AW275" s="14" t="s">
        <v>36</v>
      </c>
      <c r="AX275" s="14" t="s">
        <v>80</v>
      </c>
      <c r="AY275" s="272" t="s">
        <v>127</v>
      </c>
    </row>
    <row r="276" s="13" customFormat="1">
      <c r="A276" s="13"/>
      <c r="B276" s="252"/>
      <c r="C276" s="253"/>
      <c r="D276" s="248" t="s">
        <v>138</v>
      </c>
      <c r="E276" s="254" t="s">
        <v>1</v>
      </c>
      <c r="F276" s="255" t="s">
        <v>183</v>
      </c>
      <c r="G276" s="253"/>
      <c r="H276" s="254" t="s">
        <v>1</v>
      </c>
      <c r="I276" s="256"/>
      <c r="J276" s="253"/>
      <c r="K276" s="253"/>
      <c r="L276" s="257"/>
      <c r="M276" s="258"/>
      <c r="N276" s="259"/>
      <c r="O276" s="259"/>
      <c r="P276" s="259"/>
      <c r="Q276" s="259"/>
      <c r="R276" s="259"/>
      <c r="S276" s="259"/>
      <c r="T276" s="260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61" t="s">
        <v>138</v>
      </c>
      <c r="AU276" s="261" t="s">
        <v>90</v>
      </c>
      <c r="AV276" s="13" t="s">
        <v>88</v>
      </c>
      <c r="AW276" s="13" t="s">
        <v>36</v>
      </c>
      <c r="AX276" s="13" t="s">
        <v>80</v>
      </c>
      <c r="AY276" s="261" t="s">
        <v>127</v>
      </c>
    </row>
    <row r="277" s="14" customFormat="1">
      <c r="A277" s="14"/>
      <c r="B277" s="262"/>
      <c r="C277" s="263"/>
      <c r="D277" s="248" t="s">
        <v>138</v>
      </c>
      <c r="E277" s="264" t="s">
        <v>1</v>
      </c>
      <c r="F277" s="265" t="s">
        <v>311</v>
      </c>
      <c r="G277" s="263"/>
      <c r="H277" s="266">
        <v>10</v>
      </c>
      <c r="I277" s="267"/>
      <c r="J277" s="263"/>
      <c r="K277" s="263"/>
      <c r="L277" s="268"/>
      <c r="M277" s="269"/>
      <c r="N277" s="270"/>
      <c r="O277" s="270"/>
      <c r="P277" s="270"/>
      <c r="Q277" s="270"/>
      <c r="R277" s="270"/>
      <c r="S277" s="270"/>
      <c r="T277" s="271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72" t="s">
        <v>138</v>
      </c>
      <c r="AU277" s="272" t="s">
        <v>90</v>
      </c>
      <c r="AV277" s="14" t="s">
        <v>90</v>
      </c>
      <c r="AW277" s="14" t="s">
        <v>36</v>
      </c>
      <c r="AX277" s="14" t="s">
        <v>80</v>
      </c>
      <c r="AY277" s="272" t="s">
        <v>127</v>
      </c>
    </row>
    <row r="278" s="15" customFormat="1">
      <c r="A278" s="15"/>
      <c r="B278" s="273"/>
      <c r="C278" s="274"/>
      <c r="D278" s="248" t="s">
        <v>138</v>
      </c>
      <c r="E278" s="275" t="s">
        <v>1</v>
      </c>
      <c r="F278" s="276" t="s">
        <v>144</v>
      </c>
      <c r="G278" s="274"/>
      <c r="H278" s="277">
        <v>13</v>
      </c>
      <c r="I278" s="278"/>
      <c r="J278" s="274"/>
      <c r="K278" s="274"/>
      <c r="L278" s="279"/>
      <c r="M278" s="280"/>
      <c r="N278" s="281"/>
      <c r="O278" s="281"/>
      <c r="P278" s="281"/>
      <c r="Q278" s="281"/>
      <c r="R278" s="281"/>
      <c r="S278" s="281"/>
      <c r="T278" s="282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83" t="s">
        <v>138</v>
      </c>
      <c r="AU278" s="283" t="s">
        <v>90</v>
      </c>
      <c r="AV278" s="15" t="s">
        <v>134</v>
      </c>
      <c r="AW278" s="15" t="s">
        <v>36</v>
      </c>
      <c r="AX278" s="15" t="s">
        <v>88</v>
      </c>
      <c r="AY278" s="283" t="s">
        <v>127</v>
      </c>
    </row>
    <row r="279" s="12" customFormat="1" ht="22.8" customHeight="1">
      <c r="A279" s="12"/>
      <c r="B279" s="219"/>
      <c r="C279" s="220"/>
      <c r="D279" s="221" t="s">
        <v>79</v>
      </c>
      <c r="E279" s="233" t="s">
        <v>90</v>
      </c>
      <c r="F279" s="233" t="s">
        <v>312</v>
      </c>
      <c r="G279" s="220"/>
      <c r="H279" s="220"/>
      <c r="I279" s="223"/>
      <c r="J279" s="234">
        <f>BK279</f>
        <v>0</v>
      </c>
      <c r="K279" s="220"/>
      <c r="L279" s="225"/>
      <c r="M279" s="226"/>
      <c r="N279" s="227"/>
      <c r="O279" s="227"/>
      <c r="P279" s="228">
        <f>SUM(P280:P284)</f>
        <v>0</v>
      </c>
      <c r="Q279" s="227"/>
      <c r="R279" s="228">
        <f>SUM(R280:R284)</f>
        <v>11.66733</v>
      </c>
      <c r="S279" s="227"/>
      <c r="T279" s="229">
        <f>SUM(T280:T284)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30" t="s">
        <v>88</v>
      </c>
      <c r="AT279" s="231" t="s">
        <v>79</v>
      </c>
      <c r="AU279" s="231" t="s">
        <v>88</v>
      </c>
      <c r="AY279" s="230" t="s">
        <v>127</v>
      </c>
      <c r="BK279" s="232">
        <f>SUM(BK280:BK284)</f>
        <v>0</v>
      </c>
    </row>
    <row r="280" s="2" customFormat="1" ht="33" customHeight="1">
      <c r="A280" s="38"/>
      <c r="B280" s="39"/>
      <c r="C280" s="235" t="s">
        <v>313</v>
      </c>
      <c r="D280" s="235" t="s">
        <v>129</v>
      </c>
      <c r="E280" s="236" t="s">
        <v>314</v>
      </c>
      <c r="F280" s="237" t="s">
        <v>315</v>
      </c>
      <c r="G280" s="238" t="s">
        <v>155</v>
      </c>
      <c r="H280" s="239">
        <v>57</v>
      </c>
      <c r="I280" s="240"/>
      <c r="J280" s="241">
        <f>ROUND(I280*H280,2)</f>
        <v>0</v>
      </c>
      <c r="K280" s="237" t="s">
        <v>133</v>
      </c>
      <c r="L280" s="44"/>
      <c r="M280" s="242" t="s">
        <v>1</v>
      </c>
      <c r="N280" s="243" t="s">
        <v>45</v>
      </c>
      <c r="O280" s="91"/>
      <c r="P280" s="244">
        <f>O280*H280</f>
        <v>0</v>
      </c>
      <c r="Q280" s="244">
        <v>0.20469000000000001</v>
      </c>
      <c r="R280" s="244">
        <f>Q280*H280</f>
        <v>11.66733</v>
      </c>
      <c r="S280" s="244">
        <v>0</v>
      </c>
      <c r="T280" s="245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46" t="s">
        <v>134</v>
      </c>
      <c r="AT280" s="246" t="s">
        <v>129</v>
      </c>
      <c r="AU280" s="246" t="s">
        <v>90</v>
      </c>
      <c r="AY280" s="17" t="s">
        <v>127</v>
      </c>
      <c r="BE280" s="247">
        <f>IF(N280="základní",J280,0)</f>
        <v>0</v>
      </c>
      <c r="BF280" s="247">
        <f>IF(N280="snížená",J280,0)</f>
        <v>0</v>
      </c>
      <c r="BG280" s="247">
        <f>IF(N280="zákl. přenesená",J280,0)</f>
        <v>0</v>
      </c>
      <c r="BH280" s="247">
        <f>IF(N280="sníž. přenesená",J280,0)</f>
        <v>0</v>
      </c>
      <c r="BI280" s="247">
        <f>IF(N280="nulová",J280,0)</f>
        <v>0</v>
      </c>
      <c r="BJ280" s="17" t="s">
        <v>88</v>
      </c>
      <c r="BK280" s="247">
        <f>ROUND(I280*H280,2)</f>
        <v>0</v>
      </c>
      <c r="BL280" s="17" t="s">
        <v>134</v>
      </c>
      <c r="BM280" s="246" t="s">
        <v>316</v>
      </c>
    </row>
    <row r="281" s="2" customFormat="1">
      <c r="A281" s="38"/>
      <c r="B281" s="39"/>
      <c r="C281" s="40"/>
      <c r="D281" s="248" t="s">
        <v>136</v>
      </c>
      <c r="E281" s="40"/>
      <c r="F281" s="249" t="s">
        <v>317</v>
      </c>
      <c r="G281" s="40"/>
      <c r="H281" s="40"/>
      <c r="I281" s="144"/>
      <c r="J281" s="40"/>
      <c r="K281" s="40"/>
      <c r="L281" s="44"/>
      <c r="M281" s="250"/>
      <c r="N281" s="251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136</v>
      </c>
      <c r="AU281" s="17" t="s">
        <v>90</v>
      </c>
    </row>
    <row r="282" s="13" customFormat="1">
      <c r="A282" s="13"/>
      <c r="B282" s="252"/>
      <c r="C282" s="253"/>
      <c r="D282" s="248" t="s">
        <v>138</v>
      </c>
      <c r="E282" s="254" t="s">
        <v>1</v>
      </c>
      <c r="F282" s="255" t="s">
        <v>318</v>
      </c>
      <c r="G282" s="253"/>
      <c r="H282" s="254" t="s">
        <v>1</v>
      </c>
      <c r="I282" s="256"/>
      <c r="J282" s="253"/>
      <c r="K282" s="253"/>
      <c r="L282" s="257"/>
      <c r="M282" s="258"/>
      <c r="N282" s="259"/>
      <c r="O282" s="259"/>
      <c r="P282" s="259"/>
      <c r="Q282" s="259"/>
      <c r="R282" s="259"/>
      <c r="S282" s="259"/>
      <c r="T282" s="260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61" t="s">
        <v>138</v>
      </c>
      <c r="AU282" s="261" t="s">
        <v>90</v>
      </c>
      <c r="AV282" s="13" t="s">
        <v>88</v>
      </c>
      <c r="AW282" s="13" t="s">
        <v>36</v>
      </c>
      <c r="AX282" s="13" t="s">
        <v>80</v>
      </c>
      <c r="AY282" s="261" t="s">
        <v>127</v>
      </c>
    </row>
    <row r="283" s="13" customFormat="1">
      <c r="A283" s="13"/>
      <c r="B283" s="252"/>
      <c r="C283" s="253"/>
      <c r="D283" s="248" t="s">
        <v>138</v>
      </c>
      <c r="E283" s="254" t="s">
        <v>1</v>
      </c>
      <c r="F283" s="255" t="s">
        <v>140</v>
      </c>
      <c r="G283" s="253"/>
      <c r="H283" s="254" t="s">
        <v>1</v>
      </c>
      <c r="I283" s="256"/>
      <c r="J283" s="253"/>
      <c r="K283" s="253"/>
      <c r="L283" s="257"/>
      <c r="M283" s="258"/>
      <c r="N283" s="259"/>
      <c r="O283" s="259"/>
      <c r="P283" s="259"/>
      <c r="Q283" s="259"/>
      <c r="R283" s="259"/>
      <c r="S283" s="259"/>
      <c r="T283" s="260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61" t="s">
        <v>138</v>
      </c>
      <c r="AU283" s="261" t="s">
        <v>90</v>
      </c>
      <c r="AV283" s="13" t="s">
        <v>88</v>
      </c>
      <c r="AW283" s="13" t="s">
        <v>36</v>
      </c>
      <c r="AX283" s="13" t="s">
        <v>80</v>
      </c>
      <c r="AY283" s="261" t="s">
        <v>127</v>
      </c>
    </row>
    <row r="284" s="14" customFormat="1">
      <c r="A284" s="14"/>
      <c r="B284" s="262"/>
      <c r="C284" s="263"/>
      <c r="D284" s="248" t="s">
        <v>138</v>
      </c>
      <c r="E284" s="264" t="s">
        <v>1</v>
      </c>
      <c r="F284" s="265" t="s">
        <v>319</v>
      </c>
      <c r="G284" s="263"/>
      <c r="H284" s="266">
        <v>57</v>
      </c>
      <c r="I284" s="267"/>
      <c r="J284" s="263"/>
      <c r="K284" s="263"/>
      <c r="L284" s="268"/>
      <c r="M284" s="269"/>
      <c r="N284" s="270"/>
      <c r="O284" s="270"/>
      <c r="P284" s="270"/>
      <c r="Q284" s="270"/>
      <c r="R284" s="270"/>
      <c r="S284" s="270"/>
      <c r="T284" s="271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72" t="s">
        <v>138</v>
      </c>
      <c r="AU284" s="272" t="s">
        <v>90</v>
      </c>
      <c r="AV284" s="14" t="s">
        <v>90</v>
      </c>
      <c r="AW284" s="14" t="s">
        <v>36</v>
      </c>
      <c r="AX284" s="14" t="s">
        <v>88</v>
      </c>
      <c r="AY284" s="272" t="s">
        <v>127</v>
      </c>
    </row>
    <row r="285" s="12" customFormat="1" ht="22.8" customHeight="1">
      <c r="A285" s="12"/>
      <c r="B285" s="219"/>
      <c r="C285" s="220"/>
      <c r="D285" s="221" t="s">
        <v>79</v>
      </c>
      <c r="E285" s="233" t="s">
        <v>134</v>
      </c>
      <c r="F285" s="233" t="s">
        <v>320</v>
      </c>
      <c r="G285" s="220"/>
      <c r="H285" s="220"/>
      <c r="I285" s="223"/>
      <c r="J285" s="234">
        <f>BK285</f>
        <v>0</v>
      </c>
      <c r="K285" s="220"/>
      <c r="L285" s="225"/>
      <c r="M285" s="226"/>
      <c r="N285" s="227"/>
      <c r="O285" s="227"/>
      <c r="P285" s="228">
        <f>SUM(P286:P309)</f>
        <v>0</v>
      </c>
      <c r="Q285" s="227"/>
      <c r="R285" s="228">
        <f>SUM(R286:R309)</f>
        <v>0.01129752</v>
      </c>
      <c r="S285" s="227"/>
      <c r="T285" s="229">
        <f>SUM(T286:T309)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30" t="s">
        <v>88</v>
      </c>
      <c r="AT285" s="231" t="s">
        <v>79</v>
      </c>
      <c r="AU285" s="231" t="s">
        <v>88</v>
      </c>
      <c r="AY285" s="230" t="s">
        <v>127</v>
      </c>
      <c r="BK285" s="232">
        <f>SUM(BK286:BK309)</f>
        <v>0</v>
      </c>
    </row>
    <row r="286" s="2" customFormat="1" ht="16.5" customHeight="1">
      <c r="A286" s="38"/>
      <c r="B286" s="39"/>
      <c r="C286" s="235" t="s">
        <v>321</v>
      </c>
      <c r="D286" s="235" t="s">
        <v>129</v>
      </c>
      <c r="E286" s="236" t="s">
        <v>322</v>
      </c>
      <c r="F286" s="237" t="s">
        <v>323</v>
      </c>
      <c r="G286" s="238" t="s">
        <v>229</v>
      </c>
      <c r="H286" s="239">
        <v>8.9900000000000002</v>
      </c>
      <c r="I286" s="240"/>
      <c r="J286" s="241">
        <f>ROUND(I286*H286,2)</f>
        <v>0</v>
      </c>
      <c r="K286" s="237" t="s">
        <v>133</v>
      </c>
      <c r="L286" s="44"/>
      <c r="M286" s="242" t="s">
        <v>1</v>
      </c>
      <c r="N286" s="243" t="s">
        <v>45</v>
      </c>
      <c r="O286" s="91"/>
      <c r="P286" s="244">
        <f>O286*H286</f>
        <v>0</v>
      </c>
      <c r="Q286" s="244">
        <v>0</v>
      </c>
      <c r="R286" s="244">
        <f>Q286*H286</f>
        <v>0</v>
      </c>
      <c r="S286" s="244">
        <v>0</v>
      </c>
      <c r="T286" s="245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46" t="s">
        <v>134</v>
      </c>
      <c r="AT286" s="246" t="s">
        <v>129</v>
      </c>
      <c r="AU286" s="246" t="s">
        <v>90</v>
      </c>
      <c r="AY286" s="17" t="s">
        <v>127</v>
      </c>
      <c r="BE286" s="247">
        <f>IF(N286="základní",J286,0)</f>
        <v>0</v>
      </c>
      <c r="BF286" s="247">
        <f>IF(N286="snížená",J286,0)</f>
        <v>0</v>
      </c>
      <c r="BG286" s="247">
        <f>IF(N286="zákl. přenesená",J286,0)</f>
        <v>0</v>
      </c>
      <c r="BH286" s="247">
        <f>IF(N286="sníž. přenesená",J286,0)</f>
        <v>0</v>
      </c>
      <c r="BI286" s="247">
        <f>IF(N286="nulová",J286,0)</f>
        <v>0</v>
      </c>
      <c r="BJ286" s="17" t="s">
        <v>88</v>
      </c>
      <c r="BK286" s="247">
        <f>ROUND(I286*H286,2)</f>
        <v>0</v>
      </c>
      <c r="BL286" s="17" t="s">
        <v>134</v>
      </c>
      <c r="BM286" s="246" t="s">
        <v>324</v>
      </c>
    </row>
    <row r="287" s="2" customFormat="1">
      <c r="A287" s="38"/>
      <c r="B287" s="39"/>
      <c r="C287" s="40"/>
      <c r="D287" s="248" t="s">
        <v>136</v>
      </c>
      <c r="E287" s="40"/>
      <c r="F287" s="249" t="s">
        <v>325</v>
      </c>
      <c r="G287" s="40"/>
      <c r="H287" s="40"/>
      <c r="I287" s="144"/>
      <c r="J287" s="40"/>
      <c r="K287" s="40"/>
      <c r="L287" s="44"/>
      <c r="M287" s="250"/>
      <c r="N287" s="251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136</v>
      </c>
      <c r="AU287" s="17" t="s">
        <v>90</v>
      </c>
    </row>
    <row r="288" s="13" customFormat="1">
      <c r="A288" s="13"/>
      <c r="B288" s="252"/>
      <c r="C288" s="253"/>
      <c r="D288" s="248" t="s">
        <v>138</v>
      </c>
      <c r="E288" s="254" t="s">
        <v>1</v>
      </c>
      <c r="F288" s="255" t="s">
        <v>280</v>
      </c>
      <c r="G288" s="253"/>
      <c r="H288" s="254" t="s">
        <v>1</v>
      </c>
      <c r="I288" s="256"/>
      <c r="J288" s="253"/>
      <c r="K288" s="253"/>
      <c r="L288" s="257"/>
      <c r="M288" s="258"/>
      <c r="N288" s="259"/>
      <c r="O288" s="259"/>
      <c r="P288" s="259"/>
      <c r="Q288" s="259"/>
      <c r="R288" s="259"/>
      <c r="S288" s="259"/>
      <c r="T288" s="260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61" t="s">
        <v>138</v>
      </c>
      <c r="AU288" s="261" t="s">
        <v>90</v>
      </c>
      <c r="AV288" s="13" t="s">
        <v>88</v>
      </c>
      <c r="AW288" s="13" t="s">
        <v>36</v>
      </c>
      <c r="AX288" s="13" t="s">
        <v>80</v>
      </c>
      <c r="AY288" s="261" t="s">
        <v>127</v>
      </c>
    </row>
    <row r="289" s="13" customFormat="1">
      <c r="A289" s="13"/>
      <c r="B289" s="252"/>
      <c r="C289" s="253"/>
      <c r="D289" s="248" t="s">
        <v>138</v>
      </c>
      <c r="E289" s="254" t="s">
        <v>1</v>
      </c>
      <c r="F289" s="255" t="s">
        <v>140</v>
      </c>
      <c r="G289" s="253"/>
      <c r="H289" s="254" t="s">
        <v>1</v>
      </c>
      <c r="I289" s="256"/>
      <c r="J289" s="253"/>
      <c r="K289" s="253"/>
      <c r="L289" s="257"/>
      <c r="M289" s="258"/>
      <c r="N289" s="259"/>
      <c r="O289" s="259"/>
      <c r="P289" s="259"/>
      <c r="Q289" s="259"/>
      <c r="R289" s="259"/>
      <c r="S289" s="259"/>
      <c r="T289" s="260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61" t="s">
        <v>138</v>
      </c>
      <c r="AU289" s="261" t="s">
        <v>90</v>
      </c>
      <c r="AV289" s="13" t="s">
        <v>88</v>
      </c>
      <c r="AW289" s="13" t="s">
        <v>36</v>
      </c>
      <c r="AX289" s="13" t="s">
        <v>80</v>
      </c>
      <c r="AY289" s="261" t="s">
        <v>127</v>
      </c>
    </row>
    <row r="290" s="14" customFormat="1">
      <c r="A290" s="14"/>
      <c r="B290" s="262"/>
      <c r="C290" s="263"/>
      <c r="D290" s="248" t="s">
        <v>138</v>
      </c>
      <c r="E290" s="264" t="s">
        <v>1</v>
      </c>
      <c r="F290" s="265" t="s">
        <v>326</v>
      </c>
      <c r="G290" s="263"/>
      <c r="H290" s="266">
        <v>6.2699999999999996</v>
      </c>
      <c r="I290" s="267"/>
      <c r="J290" s="263"/>
      <c r="K290" s="263"/>
      <c r="L290" s="268"/>
      <c r="M290" s="269"/>
      <c r="N290" s="270"/>
      <c r="O290" s="270"/>
      <c r="P290" s="270"/>
      <c r="Q290" s="270"/>
      <c r="R290" s="270"/>
      <c r="S290" s="270"/>
      <c r="T290" s="271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72" t="s">
        <v>138</v>
      </c>
      <c r="AU290" s="272" t="s">
        <v>90</v>
      </c>
      <c r="AV290" s="14" t="s">
        <v>90</v>
      </c>
      <c r="AW290" s="14" t="s">
        <v>36</v>
      </c>
      <c r="AX290" s="14" t="s">
        <v>80</v>
      </c>
      <c r="AY290" s="272" t="s">
        <v>127</v>
      </c>
    </row>
    <row r="291" s="13" customFormat="1">
      <c r="A291" s="13"/>
      <c r="B291" s="252"/>
      <c r="C291" s="253"/>
      <c r="D291" s="248" t="s">
        <v>138</v>
      </c>
      <c r="E291" s="254" t="s">
        <v>1</v>
      </c>
      <c r="F291" s="255" t="s">
        <v>183</v>
      </c>
      <c r="G291" s="253"/>
      <c r="H291" s="254" t="s">
        <v>1</v>
      </c>
      <c r="I291" s="256"/>
      <c r="J291" s="253"/>
      <c r="K291" s="253"/>
      <c r="L291" s="257"/>
      <c r="M291" s="258"/>
      <c r="N291" s="259"/>
      <c r="O291" s="259"/>
      <c r="P291" s="259"/>
      <c r="Q291" s="259"/>
      <c r="R291" s="259"/>
      <c r="S291" s="259"/>
      <c r="T291" s="260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61" t="s">
        <v>138</v>
      </c>
      <c r="AU291" s="261" t="s">
        <v>90</v>
      </c>
      <c r="AV291" s="13" t="s">
        <v>88</v>
      </c>
      <c r="AW291" s="13" t="s">
        <v>36</v>
      </c>
      <c r="AX291" s="13" t="s">
        <v>80</v>
      </c>
      <c r="AY291" s="261" t="s">
        <v>127</v>
      </c>
    </row>
    <row r="292" s="14" customFormat="1">
      <c r="A292" s="14"/>
      <c r="B292" s="262"/>
      <c r="C292" s="263"/>
      <c r="D292" s="248" t="s">
        <v>138</v>
      </c>
      <c r="E292" s="264" t="s">
        <v>1</v>
      </c>
      <c r="F292" s="265" t="s">
        <v>327</v>
      </c>
      <c r="G292" s="263"/>
      <c r="H292" s="266">
        <v>2.7200000000000002</v>
      </c>
      <c r="I292" s="267"/>
      <c r="J292" s="263"/>
      <c r="K292" s="263"/>
      <c r="L292" s="268"/>
      <c r="M292" s="269"/>
      <c r="N292" s="270"/>
      <c r="O292" s="270"/>
      <c r="P292" s="270"/>
      <c r="Q292" s="270"/>
      <c r="R292" s="270"/>
      <c r="S292" s="270"/>
      <c r="T292" s="271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72" t="s">
        <v>138</v>
      </c>
      <c r="AU292" s="272" t="s">
        <v>90</v>
      </c>
      <c r="AV292" s="14" t="s">
        <v>90</v>
      </c>
      <c r="AW292" s="14" t="s">
        <v>36</v>
      </c>
      <c r="AX292" s="14" t="s">
        <v>80</v>
      </c>
      <c r="AY292" s="272" t="s">
        <v>127</v>
      </c>
    </row>
    <row r="293" s="15" customFormat="1">
      <c r="A293" s="15"/>
      <c r="B293" s="273"/>
      <c r="C293" s="274"/>
      <c r="D293" s="248" t="s">
        <v>138</v>
      </c>
      <c r="E293" s="275" t="s">
        <v>1</v>
      </c>
      <c r="F293" s="276" t="s">
        <v>144</v>
      </c>
      <c r="G293" s="274"/>
      <c r="H293" s="277">
        <v>8.9900000000000002</v>
      </c>
      <c r="I293" s="278"/>
      <c r="J293" s="274"/>
      <c r="K293" s="274"/>
      <c r="L293" s="279"/>
      <c r="M293" s="280"/>
      <c r="N293" s="281"/>
      <c r="O293" s="281"/>
      <c r="P293" s="281"/>
      <c r="Q293" s="281"/>
      <c r="R293" s="281"/>
      <c r="S293" s="281"/>
      <c r="T293" s="282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83" t="s">
        <v>138</v>
      </c>
      <c r="AU293" s="283" t="s">
        <v>90</v>
      </c>
      <c r="AV293" s="15" t="s">
        <v>134</v>
      </c>
      <c r="AW293" s="15" t="s">
        <v>36</v>
      </c>
      <c r="AX293" s="15" t="s">
        <v>88</v>
      </c>
      <c r="AY293" s="283" t="s">
        <v>127</v>
      </c>
    </row>
    <row r="294" s="2" customFormat="1" ht="21.75" customHeight="1">
      <c r="A294" s="38"/>
      <c r="B294" s="39"/>
      <c r="C294" s="235" t="s">
        <v>328</v>
      </c>
      <c r="D294" s="235" t="s">
        <v>129</v>
      </c>
      <c r="E294" s="236" t="s">
        <v>329</v>
      </c>
      <c r="F294" s="237" t="s">
        <v>330</v>
      </c>
      <c r="G294" s="238" t="s">
        <v>229</v>
      </c>
      <c r="H294" s="239">
        <v>0.28299999999999997</v>
      </c>
      <c r="I294" s="240"/>
      <c r="J294" s="241">
        <f>ROUND(I294*H294,2)</f>
        <v>0</v>
      </c>
      <c r="K294" s="237" t="s">
        <v>133</v>
      </c>
      <c r="L294" s="44"/>
      <c r="M294" s="242" t="s">
        <v>1</v>
      </c>
      <c r="N294" s="243" t="s">
        <v>45</v>
      </c>
      <c r="O294" s="91"/>
      <c r="P294" s="244">
        <f>O294*H294</f>
        <v>0</v>
      </c>
      <c r="Q294" s="244">
        <v>0</v>
      </c>
      <c r="R294" s="244">
        <f>Q294*H294</f>
        <v>0</v>
      </c>
      <c r="S294" s="244">
        <v>0</v>
      </c>
      <c r="T294" s="245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46" t="s">
        <v>134</v>
      </c>
      <c r="AT294" s="246" t="s">
        <v>129</v>
      </c>
      <c r="AU294" s="246" t="s">
        <v>90</v>
      </c>
      <c r="AY294" s="17" t="s">
        <v>127</v>
      </c>
      <c r="BE294" s="247">
        <f>IF(N294="základní",J294,0)</f>
        <v>0</v>
      </c>
      <c r="BF294" s="247">
        <f>IF(N294="snížená",J294,0)</f>
        <v>0</v>
      </c>
      <c r="BG294" s="247">
        <f>IF(N294="zákl. přenesená",J294,0)</f>
        <v>0</v>
      </c>
      <c r="BH294" s="247">
        <f>IF(N294="sníž. přenesená",J294,0)</f>
        <v>0</v>
      </c>
      <c r="BI294" s="247">
        <f>IF(N294="nulová",J294,0)</f>
        <v>0</v>
      </c>
      <c r="BJ294" s="17" t="s">
        <v>88</v>
      </c>
      <c r="BK294" s="247">
        <f>ROUND(I294*H294,2)</f>
        <v>0</v>
      </c>
      <c r="BL294" s="17" t="s">
        <v>134</v>
      </c>
      <c r="BM294" s="246" t="s">
        <v>331</v>
      </c>
    </row>
    <row r="295" s="2" customFormat="1">
      <c r="A295" s="38"/>
      <c r="B295" s="39"/>
      <c r="C295" s="40"/>
      <c r="D295" s="248" t="s">
        <v>136</v>
      </c>
      <c r="E295" s="40"/>
      <c r="F295" s="249" t="s">
        <v>332</v>
      </c>
      <c r="G295" s="40"/>
      <c r="H295" s="40"/>
      <c r="I295" s="144"/>
      <c r="J295" s="40"/>
      <c r="K295" s="40"/>
      <c r="L295" s="44"/>
      <c r="M295" s="250"/>
      <c r="N295" s="251"/>
      <c r="O295" s="91"/>
      <c r="P295" s="91"/>
      <c r="Q295" s="91"/>
      <c r="R295" s="91"/>
      <c r="S295" s="91"/>
      <c r="T295" s="92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136</v>
      </c>
      <c r="AU295" s="17" t="s">
        <v>90</v>
      </c>
    </row>
    <row r="296" s="13" customFormat="1">
      <c r="A296" s="13"/>
      <c r="B296" s="252"/>
      <c r="C296" s="253"/>
      <c r="D296" s="248" t="s">
        <v>138</v>
      </c>
      <c r="E296" s="254" t="s">
        <v>1</v>
      </c>
      <c r="F296" s="255" t="s">
        <v>333</v>
      </c>
      <c r="G296" s="253"/>
      <c r="H296" s="254" t="s">
        <v>1</v>
      </c>
      <c r="I296" s="256"/>
      <c r="J296" s="253"/>
      <c r="K296" s="253"/>
      <c r="L296" s="257"/>
      <c r="M296" s="258"/>
      <c r="N296" s="259"/>
      <c r="O296" s="259"/>
      <c r="P296" s="259"/>
      <c r="Q296" s="259"/>
      <c r="R296" s="259"/>
      <c r="S296" s="259"/>
      <c r="T296" s="260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61" t="s">
        <v>138</v>
      </c>
      <c r="AU296" s="261" t="s">
        <v>90</v>
      </c>
      <c r="AV296" s="13" t="s">
        <v>88</v>
      </c>
      <c r="AW296" s="13" t="s">
        <v>36</v>
      </c>
      <c r="AX296" s="13" t="s">
        <v>80</v>
      </c>
      <c r="AY296" s="261" t="s">
        <v>127</v>
      </c>
    </row>
    <row r="297" s="13" customFormat="1">
      <c r="A297" s="13"/>
      <c r="B297" s="252"/>
      <c r="C297" s="253"/>
      <c r="D297" s="248" t="s">
        <v>138</v>
      </c>
      <c r="E297" s="254" t="s">
        <v>1</v>
      </c>
      <c r="F297" s="255" t="s">
        <v>334</v>
      </c>
      <c r="G297" s="253"/>
      <c r="H297" s="254" t="s">
        <v>1</v>
      </c>
      <c r="I297" s="256"/>
      <c r="J297" s="253"/>
      <c r="K297" s="253"/>
      <c r="L297" s="257"/>
      <c r="M297" s="258"/>
      <c r="N297" s="259"/>
      <c r="O297" s="259"/>
      <c r="P297" s="259"/>
      <c r="Q297" s="259"/>
      <c r="R297" s="259"/>
      <c r="S297" s="259"/>
      <c r="T297" s="260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61" t="s">
        <v>138</v>
      </c>
      <c r="AU297" s="261" t="s">
        <v>90</v>
      </c>
      <c r="AV297" s="13" t="s">
        <v>88</v>
      </c>
      <c r="AW297" s="13" t="s">
        <v>36</v>
      </c>
      <c r="AX297" s="13" t="s">
        <v>80</v>
      </c>
      <c r="AY297" s="261" t="s">
        <v>127</v>
      </c>
    </row>
    <row r="298" s="14" customFormat="1">
      <c r="A298" s="14"/>
      <c r="B298" s="262"/>
      <c r="C298" s="263"/>
      <c r="D298" s="248" t="s">
        <v>138</v>
      </c>
      <c r="E298" s="264" t="s">
        <v>1</v>
      </c>
      <c r="F298" s="265" t="s">
        <v>335</v>
      </c>
      <c r="G298" s="263"/>
      <c r="H298" s="266">
        <v>0.26200000000000001</v>
      </c>
      <c r="I298" s="267"/>
      <c r="J298" s="263"/>
      <c r="K298" s="263"/>
      <c r="L298" s="268"/>
      <c r="M298" s="269"/>
      <c r="N298" s="270"/>
      <c r="O298" s="270"/>
      <c r="P298" s="270"/>
      <c r="Q298" s="270"/>
      <c r="R298" s="270"/>
      <c r="S298" s="270"/>
      <c r="T298" s="271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72" t="s">
        <v>138</v>
      </c>
      <c r="AU298" s="272" t="s">
        <v>90</v>
      </c>
      <c r="AV298" s="14" t="s">
        <v>90</v>
      </c>
      <c r="AW298" s="14" t="s">
        <v>36</v>
      </c>
      <c r="AX298" s="14" t="s">
        <v>80</v>
      </c>
      <c r="AY298" s="272" t="s">
        <v>127</v>
      </c>
    </row>
    <row r="299" s="13" customFormat="1">
      <c r="A299" s="13"/>
      <c r="B299" s="252"/>
      <c r="C299" s="253"/>
      <c r="D299" s="248" t="s">
        <v>138</v>
      </c>
      <c r="E299" s="254" t="s">
        <v>1</v>
      </c>
      <c r="F299" s="255" t="s">
        <v>336</v>
      </c>
      <c r="G299" s="253"/>
      <c r="H299" s="254" t="s">
        <v>1</v>
      </c>
      <c r="I299" s="256"/>
      <c r="J299" s="253"/>
      <c r="K299" s="253"/>
      <c r="L299" s="257"/>
      <c r="M299" s="258"/>
      <c r="N299" s="259"/>
      <c r="O299" s="259"/>
      <c r="P299" s="259"/>
      <c r="Q299" s="259"/>
      <c r="R299" s="259"/>
      <c r="S299" s="259"/>
      <c r="T299" s="260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61" t="s">
        <v>138</v>
      </c>
      <c r="AU299" s="261" t="s">
        <v>90</v>
      </c>
      <c r="AV299" s="13" t="s">
        <v>88</v>
      </c>
      <c r="AW299" s="13" t="s">
        <v>36</v>
      </c>
      <c r="AX299" s="13" t="s">
        <v>80</v>
      </c>
      <c r="AY299" s="261" t="s">
        <v>127</v>
      </c>
    </row>
    <row r="300" s="14" customFormat="1">
      <c r="A300" s="14"/>
      <c r="B300" s="262"/>
      <c r="C300" s="263"/>
      <c r="D300" s="248" t="s">
        <v>138</v>
      </c>
      <c r="E300" s="264" t="s">
        <v>1</v>
      </c>
      <c r="F300" s="265" t="s">
        <v>337</v>
      </c>
      <c r="G300" s="263"/>
      <c r="H300" s="266">
        <v>0.021000000000000001</v>
      </c>
      <c r="I300" s="267"/>
      <c r="J300" s="263"/>
      <c r="K300" s="263"/>
      <c r="L300" s="268"/>
      <c r="M300" s="269"/>
      <c r="N300" s="270"/>
      <c r="O300" s="270"/>
      <c r="P300" s="270"/>
      <c r="Q300" s="270"/>
      <c r="R300" s="270"/>
      <c r="S300" s="270"/>
      <c r="T300" s="271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72" t="s">
        <v>138</v>
      </c>
      <c r="AU300" s="272" t="s">
        <v>90</v>
      </c>
      <c r="AV300" s="14" t="s">
        <v>90</v>
      </c>
      <c r="AW300" s="14" t="s">
        <v>36</v>
      </c>
      <c r="AX300" s="14" t="s">
        <v>80</v>
      </c>
      <c r="AY300" s="272" t="s">
        <v>127</v>
      </c>
    </row>
    <row r="301" s="15" customFormat="1">
      <c r="A301" s="15"/>
      <c r="B301" s="273"/>
      <c r="C301" s="274"/>
      <c r="D301" s="248" t="s">
        <v>138</v>
      </c>
      <c r="E301" s="275" t="s">
        <v>1</v>
      </c>
      <c r="F301" s="276" t="s">
        <v>144</v>
      </c>
      <c r="G301" s="274"/>
      <c r="H301" s="277">
        <v>0.28299999999999997</v>
      </c>
      <c r="I301" s="278"/>
      <c r="J301" s="274"/>
      <c r="K301" s="274"/>
      <c r="L301" s="279"/>
      <c r="M301" s="280"/>
      <c r="N301" s="281"/>
      <c r="O301" s="281"/>
      <c r="P301" s="281"/>
      <c r="Q301" s="281"/>
      <c r="R301" s="281"/>
      <c r="S301" s="281"/>
      <c r="T301" s="282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83" t="s">
        <v>138</v>
      </c>
      <c r="AU301" s="283" t="s">
        <v>90</v>
      </c>
      <c r="AV301" s="15" t="s">
        <v>134</v>
      </c>
      <c r="AW301" s="15" t="s">
        <v>36</v>
      </c>
      <c r="AX301" s="15" t="s">
        <v>88</v>
      </c>
      <c r="AY301" s="283" t="s">
        <v>127</v>
      </c>
    </row>
    <row r="302" s="2" customFormat="1" ht="16.5" customHeight="1">
      <c r="A302" s="38"/>
      <c r="B302" s="39"/>
      <c r="C302" s="235" t="s">
        <v>338</v>
      </c>
      <c r="D302" s="235" t="s">
        <v>129</v>
      </c>
      <c r="E302" s="236" t="s">
        <v>339</v>
      </c>
      <c r="F302" s="237" t="s">
        <v>340</v>
      </c>
      <c r="G302" s="238" t="s">
        <v>132</v>
      </c>
      <c r="H302" s="239">
        <v>1.768</v>
      </c>
      <c r="I302" s="240"/>
      <c r="J302" s="241">
        <f>ROUND(I302*H302,2)</f>
        <v>0</v>
      </c>
      <c r="K302" s="237" t="s">
        <v>133</v>
      </c>
      <c r="L302" s="44"/>
      <c r="M302" s="242" t="s">
        <v>1</v>
      </c>
      <c r="N302" s="243" t="s">
        <v>45</v>
      </c>
      <c r="O302" s="91"/>
      <c r="P302" s="244">
        <f>O302*H302</f>
        <v>0</v>
      </c>
      <c r="Q302" s="244">
        <v>0.0063899999999999998</v>
      </c>
      <c r="R302" s="244">
        <f>Q302*H302</f>
        <v>0.01129752</v>
      </c>
      <c r="S302" s="244">
        <v>0</v>
      </c>
      <c r="T302" s="245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46" t="s">
        <v>134</v>
      </c>
      <c r="AT302" s="246" t="s">
        <v>129</v>
      </c>
      <c r="AU302" s="246" t="s">
        <v>90</v>
      </c>
      <c r="AY302" s="17" t="s">
        <v>127</v>
      </c>
      <c r="BE302" s="247">
        <f>IF(N302="základní",J302,0)</f>
        <v>0</v>
      </c>
      <c r="BF302" s="247">
        <f>IF(N302="snížená",J302,0)</f>
        <v>0</v>
      </c>
      <c r="BG302" s="247">
        <f>IF(N302="zákl. přenesená",J302,0)</f>
        <v>0</v>
      </c>
      <c r="BH302" s="247">
        <f>IF(N302="sníž. přenesená",J302,0)</f>
        <v>0</v>
      </c>
      <c r="BI302" s="247">
        <f>IF(N302="nulová",J302,0)</f>
        <v>0</v>
      </c>
      <c r="BJ302" s="17" t="s">
        <v>88</v>
      </c>
      <c r="BK302" s="247">
        <f>ROUND(I302*H302,2)</f>
        <v>0</v>
      </c>
      <c r="BL302" s="17" t="s">
        <v>134</v>
      </c>
      <c r="BM302" s="246" t="s">
        <v>341</v>
      </c>
    </row>
    <row r="303" s="2" customFormat="1">
      <c r="A303" s="38"/>
      <c r="B303" s="39"/>
      <c r="C303" s="40"/>
      <c r="D303" s="248" t="s">
        <v>136</v>
      </c>
      <c r="E303" s="40"/>
      <c r="F303" s="249" t="s">
        <v>342</v>
      </c>
      <c r="G303" s="40"/>
      <c r="H303" s="40"/>
      <c r="I303" s="144"/>
      <c r="J303" s="40"/>
      <c r="K303" s="40"/>
      <c r="L303" s="44"/>
      <c r="M303" s="250"/>
      <c r="N303" s="251"/>
      <c r="O303" s="91"/>
      <c r="P303" s="91"/>
      <c r="Q303" s="91"/>
      <c r="R303" s="91"/>
      <c r="S303" s="91"/>
      <c r="T303" s="92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136</v>
      </c>
      <c r="AU303" s="17" t="s">
        <v>90</v>
      </c>
    </row>
    <row r="304" s="13" customFormat="1">
      <c r="A304" s="13"/>
      <c r="B304" s="252"/>
      <c r="C304" s="253"/>
      <c r="D304" s="248" t="s">
        <v>138</v>
      </c>
      <c r="E304" s="254" t="s">
        <v>1</v>
      </c>
      <c r="F304" s="255" t="s">
        <v>333</v>
      </c>
      <c r="G304" s="253"/>
      <c r="H304" s="254" t="s">
        <v>1</v>
      </c>
      <c r="I304" s="256"/>
      <c r="J304" s="253"/>
      <c r="K304" s="253"/>
      <c r="L304" s="257"/>
      <c r="M304" s="258"/>
      <c r="N304" s="259"/>
      <c r="O304" s="259"/>
      <c r="P304" s="259"/>
      <c r="Q304" s="259"/>
      <c r="R304" s="259"/>
      <c r="S304" s="259"/>
      <c r="T304" s="260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61" t="s">
        <v>138</v>
      </c>
      <c r="AU304" s="261" t="s">
        <v>90</v>
      </c>
      <c r="AV304" s="13" t="s">
        <v>88</v>
      </c>
      <c r="AW304" s="13" t="s">
        <v>36</v>
      </c>
      <c r="AX304" s="13" t="s">
        <v>80</v>
      </c>
      <c r="AY304" s="261" t="s">
        <v>127</v>
      </c>
    </row>
    <row r="305" s="13" customFormat="1">
      <c r="A305" s="13"/>
      <c r="B305" s="252"/>
      <c r="C305" s="253"/>
      <c r="D305" s="248" t="s">
        <v>138</v>
      </c>
      <c r="E305" s="254" t="s">
        <v>1</v>
      </c>
      <c r="F305" s="255" t="s">
        <v>334</v>
      </c>
      <c r="G305" s="253"/>
      <c r="H305" s="254" t="s">
        <v>1</v>
      </c>
      <c r="I305" s="256"/>
      <c r="J305" s="253"/>
      <c r="K305" s="253"/>
      <c r="L305" s="257"/>
      <c r="M305" s="258"/>
      <c r="N305" s="259"/>
      <c r="O305" s="259"/>
      <c r="P305" s="259"/>
      <c r="Q305" s="259"/>
      <c r="R305" s="259"/>
      <c r="S305" s="259"/>
      <c r="T305" s="260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61" t="s">
        <v>138</v>
      </c>
      <c r="AU305" s="261" t="s">
        <v>90</v>
      </c>
      <c r="AV305" s="13" t="s">
        <v>88</v>
      </c>
      <c r="AW305" s="13" t="s">
        <v>36</v>
      </c>
      <c r="AX305" s="13" t="s">
        <v>80</v>
      </c>
      <c r="AY305" s="261" t="s">
        <v>127</v>
      </c>
    </row>
    <row r="306" s="14" customFormat="1">
      <c r="A306" s="14"/>
      <c r="B306" s="262"/>
      <c r="C306" s="263"/>
      <c r="D306" s="248" t="s">
        <v>138</v>
      </c>
      <c r="E306" s="264" t="s">
        <v>1</v>
      </c>
      <c r="F306" s="265" t="s">
        <v>343</v>
      </c>
      <c r="G306" s="263"/>
      <c r="H306" s="266">
        <v>1.4530000000000001</v>
      </c>
      <c r="I306" s="267"/>
      <c r="J306" s="263"/>
      <c r="K306" s="263"/>
      <c r="L306" s="268"/>
      <c r="M306" s="269"/>
      <c r="N306" s="270"/>
      <c r="O306" s="270"/>
      <c r="P306" s="270"/>
      <c r="Q306" s="270"/>
      <c r="R306" s="270"/>
      <c r="S306" s="270"/>
      <c r="T306" s="271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72" t="s">
        <v>138</v>
      </c>
      <c r="AU306" s="272" t="s">
        <v>90</v>
      </c>
      <c r="AV306" s="14" t="s">
        <v>90</v>
      </c>
      <c r="AW306" s="14" t="s">
        <v>36</v>
      </c>
      <c r="AX306" s="14" t="s">
        <v>80</v>
      </c>
      <c r="AY306" s="272" t="s">
        <v>127</v>
      </c>
    </row>
    <row r="307" s="13" customFormat="1">
      <c r="A307" s="13"/>
      <c r="B307" s="252"/>
      <c r="C307" s="253"/>
      <c r="D307" s="248" t="s">
        <v>138</v>
      </c>
      <c r="E307" s="254" t="s">
        <v>1</v>
      </c>
      <c r="F307" s="255" t="s">
        <v>336</v>
      </c>
      <c r="G307" s="253"/>
      <c r="H307" s="254" t="s">
        <v>1</v>
      </c>
      <c r="I307" s="256"/>
      <c r="J307" s="253"/>
      <c r="K307" s="253"/>
      <c r="L307" s="257"/>
      <c r="M307" s="258"/>
      <c r="N307" s="259"/>
      <c r="O307" s="259"/>
      <c r="P307" s="259"/>
      <c r="Q307" s="259"/>
      <c r="R307" s="259"/>
      <c r="S307" s="259"/>
      <c r="T307" s="260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61" t="s">
        <v>138</v>
      </c>
      <c r="AU307" s="261" t="s">
        <v>90</v>
      </c>
      <c r="AV307" s="13" t="s">
        <v>88</v>
      </c>
      <c r="AW307" s="13" t="s">
        <v>36</v>
      </c>
      <c r="AX307" s="13" t="s">
        <v>80</v>
      </c>
      <c r="AY307" s="261" t="s">
        <v>127</v>
      </c>
    </row>
    <row r="308" s="14" customFormat="1">
      <c r="A308" s="14"/>
      <c r="B308" s="262"/>
      <c r="C308" s="263"/>
      <c r="D308" s="248" t="s">
        <v>138</v>
      </c>
      <c r="E308" s="264" t="s">
        <v>1</v>
      </c>
      <c r="F308" s="265" t="s">
        <v>344</v>
      </c>
      <c r="G308" s="263"/>
      <c r="H308" s="266">
        <v>0.315</v>
      </c>
      <c r="I308" s="267"/>
      <c r="J308" s="263"/>
      <c r="K308" s="263"/>
      <c r="L308" s="268"/>
      <c r="M308" s="269"/>
      <c r="N308" s="270"/>
      <c r="O308" s="270"/>
      <c r="P308" s="270"/>
      <c r="Q308" s="270"/>
      <c r="R308" s="270"/>
      <c r="S308" s="270"/>
      <c r="T308" s="271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72" t="s">
        <v>138</v>
      </c>
      <c r="AU308" s="272" t="s">
        <v>90</v>
      </c>
      <c r="AV308" s="14" t="s">
        <v>90</v>
      </c>
      <c r="AW308" s="14" t="s">
        <v>36</v>
      </c>
      <c r="AX308" s="14" t="s">
        <v>80</v>
      </c>
      <c r="AY308" s="272" t="s">
        <v>127</v>
      </c>
    </row>
    <row r="309" s="15" customFormat="1">
      <c r="A309" s="15"/>
      <c r="B309" s="273"/>
      <c r="C309" s="274"/>
      <c r="D309" s="248" t="s">
        <v>138</v>
      </c>
      <c r="E309" s="275" t="s">
        <v>1</v>
      </c>
      <c r="F309" s="276" t="s">
        <v>144</v>
      </c>
      <c r="G309" s="274"/>
      <c r="H309" s="277">
        <v>1.768</v>
      </c>
      <c r="I309" s="278"/>
      <c r="J309" s="274"/>
      <c r="K309" s="274"/>
      <c r="L309" s="279"/>
      <c r="M309" s="280"/>
      <c r="N309" s="281"/>
      <c r="O309" s="281"/>
      <c r="P309" s="281"/>
      <c r="Q309" s="281"/>
      <c r="R309" s="281"/>
      <c r="S309" s="281"/>
      <c r="T309" s="282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83" t="s">
        <v>138</v>
      </c>
      <c r="AU309" s="283" t="s">
        <v>90</v>
      </c>
      <c r="AV309" s="15" t="s">
        <v>134</v>
      </c>
      <c r="AW309" s="15" t="s">
        <v>36</v>
      </c>
      <c r="AX309" s="15" t="s">
        <v>88</v>
      </c>
      <c r="AY309" s="283" t="s">
        <v>127</v>
      </c>
    </row>
    <row r="310" s="12" customFormat="1" ht="22.8" customHeight="1">
      <c r="A310" s="12"/>
      <c r="B310" s="219"/>
      <c r="C310" s="220"/>
      <c r="D310" s="221" t="s">
        <v>79</v>
      </c>
      <c r="E310" s="233" t="s">
        <v>168</v>
      </c>
      <c r="F310" s="233" t="s">
        <v>345</v>
      </c>
      <c r="G310" s="220"/>
      <c r="H310" s="220"/>
      <c r="I310" s="223"/>
      <c r="J310" s="234">
        <f>BK310</f>
        <v>0</v>
      </c>
      <c r="K310" s="220"/>
      <c r="L310" s="225"/>
      <c r="M310" s="226"/>
      <c r="N310" s="227"/>
      <c r="O310" s="227"/>
      <c r="P310" s="228">
        <f>SUM(P311:P334)</f>
        <v>0</v>
      </c>
      <c r="Q310" s="227"/>
      <c r="R310" s="228">
        <f>SUM(R311:R334)</f>
        <v>50.150100000000002</v>
      </c>
      <c r="S310" s="227"/>
      <c r="T310" s="229">
        <f>SUM(T311:T334)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30" t="s">
        <v>88</v>
      </c>
      <c r="AT310" s="231" t="s">
        <v>79</v>
      </c>
      <c r="AU310" s="231" t="s">
        <v>88</v>
      </c>
      <c r="AY310" s="230" t="s">
        <v>127</v>
      </c>
      <c r="BK310" s="232">
        <f>SUM(BK311:BK334)</f>
        <v>0</v>
      </c>
    </row>
    <row r="311" s="2" customFormat="1" ht="16.5" customHeight="1">
      <c r="A311" s="38"/>
      <c r="B311" s="39"/>
      <c r="C311" s="235" t="s">
        <v>346</v>
      </c>
      <c r="D311" s="235" t="s">
        <v>129</v>
      </c>
      <c r="E311" s="236" t="s">
        <v>347</v>
      </c>
      <c r="F311" s="237" t="s">
        <v>348</v>
      </c>
      <c r="G311" s="238" t="s">
        <v>132</v>
      </c>
      <c r="H311" s="239">
        <v>89.900000000000006</v>
      </c>
      <c r="I311" s="240"/>
      <c r="J311" s="241">
        <f>ROUND(I311*H311,2)</f>
        <v>0</v>
      </c>
      <c r="K311" s="237" t="s">
        <v>133</v>
      </c>
      <c r="L311" s="44"/>
      <c r="M311" s="242" t="s">
        <v>1</v>
      </c>
      <c r="N311" s="243" t="s">
        <v>45</v>
      </c>
      <c r="O311" s="91"/>
      <c r="P311" s="244">
        <f>O311*H311</f>
        <v>0</v>
      </c>
      <c r="Q311" s="244">
        <v>0</v>
      </c>
      <c r="R311" s="244">
        <f>Q311*H311</f>
        <v>0</v>
      </c>
      <c r="S311" s="244">
        <v>0</v>
      </c>
      <c r="T311" s="245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46" t="s">
        <v>134</v>
      </c>
      <c r="AT311" s="246" t="s">
        <v>129</v>
      </c>
      <c r="AU311" s="246" t="s">
        <v>90</v>
      </c>
      <c r="AY311" s="17" t="s">
        <v>127</v>
      </c>
      <c r="BE311" s="247">
        <f>IF(N311="základní",J311,0)</f>
        <v>0</v>
      </c>
      <c r="BF311" s="247">
        <f>IF(N311="snížená",J311,0)</f>
        <v>0</v>
      </c>
      <c r="BG311" s="247">
        <f>IF(N311="zákl. přenesená",J311,0)</f>
        <v>0</v>
      </c>
      <c r="BH311" s="247">
        <f>IF(N311="sníž. přenesená",J311,0)</f>
        <v>0</v>
      </c>
      <c r="BI311" s="247">
        <f>IF(N311="nulová",J311,0)</f>
        <v>0</v>
      </c>
      <c r="BJ311" s="17" t="s">
        <v>88</v>
      </c>
      <c r="BK311" s="247">
        <f>ROUND(I311*H311,2)</f>
        <v>0</v>
      </c>
      <c r="BL311" s="17" t="s">
        <v>134</v>
      </c>
      <c r="BM311" s="246" t="s">
        <v>349</v>
      </c>
    </row>
    <row r="312" s="2" customFormat="1">
      <c r="A312" s="38"/>
      <c r="B312" s="39"/>
      <c r="C312" s="40"/>
      <c r="D312" s="248" t="s">
        <v>136</v>
      </c>
      <c r="E312" s="40"/>
      <c r="F312" s="249" t="s">
        <v>350</v>
      </c>
      <c r="G312" s="40"/>
      <c r="H312" s="40"/>
      <c r="I312" s="144"/>
      <c r="J312" s="40"/>
      <c r="K312" s="40"/>
      <c r="L312" s="44"/>
      <c r="M312" s="250"/>
      <c r="N312" s="251"/>
      <c r="O312" s="91"/>
      <c r="P312" s="91"/>
      <c r="Q312" s="91"/>
      <c r="R312" s="91"/>
      <c r="S312" s="91"/>
      <c r="T312" s="92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136</v>
      </c>
      <c r="AU312" s="17" t="s">
        <v>90</v>
      </c>
    </row>
    <row r="313" s="13" customFormat="1">
      <c r="A313" s="13"/>
      <c r="B313" s="252"/>
      <c r="C313" s="253"/>
      <c r="D313" s="248" t="s">
        <v>138</v>
      </c>
      <c r="E313" s="254" t="s">
        <v>1</v>
      </c>
      <c r="F313" s="255" t="s">
        <v>139</v>
      </c>
      <c r="G313" s="253"/>
      <c r="H313" s="254" t="s">
        <v>1</v>
      </c>
      <c r="I313" s="256"/>
      <c r="J313" s="253"/>
      <c r="K313" s="253"/>
      <c r="L313" s="257"/>
      <c r="M313" s="258"/>
      <c r="N313" s="259"/>
      <c r="O313" s="259"/>
      <c r="P313" s="259"/>
      <c r="Q313" s="259"/>
      <c r="R313" s="259"/>
      <c r="S313" s="259"/>
      <c r="T313" s="260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61" t="s">
        <v>138</v>
      </c>
      <c r="AU313" s="261" t="s">
        <v>90</v>
      </c>
      <c r="AV313" s="13" t="s">
        <v>88</v>
      </c>
      <c r="AW313" s="13" t="s">
        <v>36</v>
      </c>
      <c r="AX313" s="13" t="s">
        <v>80</v>
      </c>
      <c r="AY313" s="261" t="s">
        <v>127</v>
      </c>
    </row>
    <row r="314" s="13" customFormat="1">
      <c r="A314" s="13"/>
      <c r="B314" s="252"/>
      <c r="C314" s="253"/>
      <c r="D314" s="248" t="s">
        <v>138</v>
      </c>
      <c r="E314" s="254" t="s">
        <v>1</v>
      </c>
      <c r="F314" s="255" t="s">
        <v>140</v>
      </c>
      <c r="G314" s="253"/>
      <c r="H314" s="254" t="s">
        <v>1</v>
      </c>
      <c r="I314" s="256"/>
      <c r="J314" s="253"/>
      <c r="K314" s="253"/>
      <c r="L314" s="257"/>
      <c r="M314" s="258"/>
      <c r="N314" s="259"/>
      <c r="O314" s="259"/>
      <c r="P314" s="259"/>
      <c r="Q314" s="259"/>
      <c r="R314" s="259"/>
      <c r="S314" s="259"/>
      <c r="T314" s="260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61" t="s">
        <v>138</v>
      </c>
      <c r="AU314" s="261" t="s">
        <v>90</v>
      </c>
      <c r="AV314" s="13" t="s">
        <v>88</v>
      </c>
      <c r="AW314" s="13" t="s">
        <v>36</v>
      </c>
      <c r="AX314" s="13" t="s">
        <v>80</v>
      </c>
      <c r="AY314" s="261" t="s">
        <v>127</v>
      </c>
    </row>
    <row r="315" s="14" customFormat="1">
      <c r="A315" s="14"/>
      <c r="B315" s="262"/>
      <c r="C315" s="263"/>
      <c r="D315" s="248" t="s">
        <v>138</v>
      </c>
      <c r="E315" s="264" t="s">
        <v>1</v>
      </c>
      <c r="F315" s="265" t="s">
        <v>150</v>
      </c>
      <c r="G315" s="263"/>
      <c r="H315" s="266">
        <v>62.700000000000003</v>
      </c>
      <c r="I315" s="267"/>
      <c r="J315" s="263"/>
      <c r="K315" s="263"/>
      <c r="L315" s="268"/>
      <c r="M315" s="269"/>
      <c r="N315" s="270"/>
      <c r="O315" s="270"/>
      <c r="P315" s="270"/>
      <c r="Q315" s="270"/>
      <c r="R315" s="270"/>
      <c r="S315" s="270"/>
      <c r="T315" s="271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72" t="s">
        <v>138</v>
      </c>
      <c r="AU315" s="272" t="s">
        <v>90</v>
      </c>
      <c r="AV315" s="14" t="s">
        <v>90</v>
      </c>
      <c r="AW315" s="14" t="s">
        <v>36</v>
      </c>
      <c r="AX315" s="14" t="s">
        <v>80</v>
      </c>
      <c r="AY315" s="272" t="s">
        <v>127</v>
      </c>
    </row>
    <row r="316" s="13" customFormat="1">
      <c r="A316" s="13"/>
      <c r="B316" s="252"/>
      <c r="C316" s="253"/>
      <c r="D316" s="248" t="s">
        <v>138</v>
      </c>
      <c r="E316" s="254" t="s">
        <v>1</v>
      </c>
      <c r="F316" s="255" t="s">
        <v>142</v>
      </c>
      <c r="G316" s="253"/>
      <c r="H316" s="254" t="s">
        <v>1</v>
      </c>
      <c r="I316" s="256"/>
      <c r="J316" s="253"/>
      <c r="K316" s="253"/>
      <c r="L316" s="257"/>
      <c r="M316" s="258"/>
      <c r="N316" s="259"/>
      <c r="O316" s="259"/>
      <c r="P316" s="259"/>
      <c r="Q316" s="259"/>
      <c r="R316" s="259"/>
      <c r="S316" s="259"/>
      <c r="T316" s="260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61" t="s">
        <v>138</v>
      </c>
      <c r="AU316" s="261" t="s">
        <v>90</v>
      </c>
      <c r="AV316" s="13" t="s">
        <v>88</v>
      </c>
      <c r="AW316" s="13" t="s">
        <v>36</v>
      </c>
      <c r="AX316" s="13" t="s">
        <v>80</v>
      </c>
      <c r="AY316" s="261" t="s">
        <v>127</v>
      </c>
    </row>
    <row r="317" s="14" customFormat="1">
      <c r="A317" s="14"/>
      <c r="B317" s="262"/>
      <c r="C317" s="263"/>
      <c r="D317" s="248" t="s">
        <v>138</v>
      </c>
      <c r="E317" s="264" t="s">
        <v>1</v>
      </c>
      <c r="F317" s="265" t="s">
        <v>151</v>
      </c>
      <c r="G317" s="263"/>
      <c r="H317" s="266">
        <v>27.199999999999999</v>
      </c>
      <c r="I317" s="267"/>
      <c r="J317" s="263"/>
      <c r="K317" s="263"/>
      <c r="L317" s="268"/>
      <c r="M317" s="269"/>
      <c r="N317" s="270"/>
      <c r="O317" s="270"/>
      <c r="P317" s="270"/>
      <c r="Q317" s="270"/>
      <c r="R317" s="270"/>
      <c r="S317" s="270"/>
      <c r="T317" s="271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72" t="s">
        <v>138</v>
      </c>
      <c r="AU317" s="272" t="s">
        <v>90</v>
      </c>
      <c r="AV317" s="14" t="s">
        <v>90</v>
      </c>
      <c r="AW317" s="14" t="s">
        <v>36</v>
      </c>
      <c r="AX317" s="14" t="s">
        <v>80</v>
      </c>
      <c r="AY317" s="272" t="s">
        <v>127</v>
      </c>
    </row>
    <row r="318" s="15" customFormat="1">
      <c r="A318" s="15"/>
      <c r="B318" s="273"/>
      <c r="C318" s="274"/>
      <c r="D318" s="248" t="s">
        <v>138</v>
      </c>
      <c r="E318" s="275" t="s">
        <v>1</v>
      </c>
      <c r="F318" s="276" t="s">
        <v>144</v>
      </c>
      <c r="G318" s="274"/>
      <c r="H318" s="277">
        <v>89.900000000000006</v>
      </c>
      <c r="I318" s="278"/>
      <c r="J318" s="274"/>
      <c r="K318" s="274"/>
      <c r="L318" s="279"/>
      <c r="M318" s="280"/>
      <c r="N318" s="281"/>
      <c r="O318" s="281"/>
      <c r="P318" s="281"/>
      <c r="Q318" s="281"/>
      <c r="R318" s="281"/>
      <c r="S318" s="281"/>
      <c r="T318" s="282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83" t="s">
        <v>138</v>
      </c>
      <c r="AU318" s="283" t="s">
        <v>90</v>
      </c>
      <c r="AV318" s="15" t="s">
        <v>134</v>
      </c>
      <c r="AW318" s="15" t="s">
        <v>36</v>
      </c>
      <c r="AX318" s="15" t="s">
        <v>88</v>
      </c>
      <c r="AY318" s="283" t="s">
        <v>127</v>
      </c>
    </row>
    <row r="319" s="2" customFormat="1" ht="21.75" customHeight="1">
      <c r="A319" s="38"/>
      <c r="B319" s="39"/>
      <c r="C319" s="235" t="s">
        <v>351</v>
      </c>
      <c r="D319" s="235" t="s">
        <v>129</v>
      </c>
      <c r="E319" s="236" t="s">
        <v>352</v>
      </c>
      <c r="F319" s="237" t="s">
        <v>353</v>
      </c>
      <c r="G319" s="238" t="s">
        <v>132</v>
      </c>
      <c r="H319" s="239">
        <v>89.900000000000006</v>
      </c>
      <c r="I319" s="240"/>
      <c r="J319" s="241">
        <f>ROUND(I319*H319,2)</f>
        <v>0</v>
      </c>
      <c r="K319" s="237" t="s">
        <v>133</v>
      </c>
      <c r="L319" s="44"/>
      <c r="M319" s="242" t="s">
        <v>1</v>
      </c>
      <c r="N319" s="243" t="s">
        <v>45</v>
      </c>
      <c r="O319" s="91"/>
      <c r="P319" s="244">
        <f>O319*H319</f>
        <v>0</v>
      </c>
      <c r="Q319" s="244">
        <v>0</v>
      </c>
      <c r="R319" s="244">
        <f>Q319*H319</f>
        <v>0</v>
      </c>
      <c r="S319" s="244">
        <v>0</v>
      </c>
      <c r="T319" s="245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46" t="s">
        <v>134</v>
      </c>
      <c r="AT319" s="246" t="s">
        <v>129</v>
      </c>
      <c r="AU319" s="246" t="s">
        <v>90</v>
      </c>
      <c r="AY319" s="17" t="s">
        <v>127</v>
      </c>
      <c r="BE319" s="247">
        <f>IF(N319="základní",J319,0)</f>
        <v>0</v>
      </c>
      <c r="BF319" s="247">
        <f>IF(N319="snížená",J319,0)</f>
        <v>0</v>
      </c>
      <c r="BG319" s="247">
        <f>IF(N319="zákl. přenesená",J319,0)</f>
        <v>0</v>
      </c>
      <c r="BH319" s="247">
        <f>IF(N319="sníž. přenesená",J319,0)</f>
        <v>0</v>
      </c>
      <c r="BI319" s="247">
        <f>IF(N319="nulová",J319,0)</f>
        <v>0</v>
      </c>
      <c r="BJ319" s="17" t="s">
        <v>88</v>
      </c>
      <c r="BK319" s="247">
        <f>ROUND(I319*H319,2)</f>
        <v>0</v>
      </c>
      <c r="BL319" s="17" t="s">
        <v>134</v>
      </c>
      <c r="BM319" s="246" t="s">
        <v>354</v>
      </c>
    </row>
    <row r="320" s="2" customFormat="1">
      <c r="A320" s="38"/>
      <c r="B320" s="39"/>
      <c r="C320" s="40"/>
      <c r="D320" s="248" t="s">
        <v>136</v>
      </c>
      <c r="E320" s="40"/>
      <c r="F320" s="249" t="s">
        <v>355</v>
      </c>
      <c r="G320" s="40"/>
      <c r="H320" s="40"/>
      <c r="I320" s="144"/>
      <c r="J320" s="40"/>
      <c r="K320" s="40"/>
      <c r="L320" s="44"/>
      <c r="M320" s="250"/>
      <c r="N320" s="251"/>
      <c r="O320" s="91"/>
      <c r="P320" s="91"/>
      <c r="Q320" s="91"/>
      <c r="R320" s="91"/>
      <c r="S320" s="91"/>
      <c r="T320" s="92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136</v>
      </c>
      <c r="AU320" s="17" t="s">
        <v>90</v>
      </c>
    </row>
    <row r="321" s="13" customFormat="1">
      <c r="A321" s="13"/>
      <c r="B321" s="252"/>
      <c r="C321" s="253"/>
      <c r="D321" s="248" t="s">
        <v>138</v>
      </c>
      <c r="E321" s="254" t="s">
        <v>1</v>
      </c>
      <c r="F321" s="255" t="s">
        <v>139</v>
      </c>
      <c r="G321" s="253"/>
      <c r="H321" s="254" t="s">
        <v>1</v>
      </c>
      <c r="I321" s="256"/>
      <c r="J321" s="253"/>
      <c r="K321" s="253"/>
      <c r="L321" s="257"/>
      <c r="M321" s="258"/>
      <c r="N321" s="259"/>
      <c r="O321" s="259"/>
      <c r="P321" s="259"/>
      <c r="Q321" s="259"/>
      <c r="R321" s="259"/>
      <c r="S321" s="259"/>
      <c r="T321" s="260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61" t="s">
        <v>138</v>
      </c>
      <c r="AU321" s="261" t="s">
        <v>90</v>
      </c>
      <c r="AV321" s="13" t="s">
        <v>88</v>
      </c>
      <c r="AW321" s="13" t="s">
        <v>36</v>
      </c>
      <c r="AX321" s="13" t="s">
        <v>80</v>
      </c>
      <c r="AY321" s="261" t="s">
        <v>127</v>
      </c>
    </row>
    <row r="322" s="13" customFormat="1">
      <c r="A322" s="13"/>
      <c r="B322" s="252"/>
      <c r="C322" s="253"/>
      <c r="D322" s="248" t="s">
        <v>138</v>
      </c>
      <c r="E322" s="254" t="s">
        <v>1</v>
      </c>
      <c r="F322" s="255" t="s">
        <v>140</v>
      </c>
      <c r="G322" s="253"/>
      <c r="H322" s="254" t="s">
        <v>1</v>
      </c>
      <c r="I322" s="256"/>
      <c r="J322" s="253"/>
      <c r="K322" s="253"/>
      <c r="L322" s="257"/>
      <c r="M322" s="258"/>
      <c r="N322" s="259"/>
      <c r="O322" s="259"/>
      <c r="P322" s="259"/>
      <c r="Q322" s="259"/>
      <c r="R322" s="259"/>
      <c r="S322" s="259"/>
      <c r="T322" s="260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61" t="s">
        <v>138</v>
      </c>
      <c r="AU322" s="261" t="s">
        <v>90</v>
      </c>
      <c r="AV322" s="13" t="s">
        <v>88</v>
      </c>
      <c r="AW322" s="13" t="s">
        <v>36</v>
      </c>
      <c r="AX322" s="13" t="s">
        <v>80</v>
      </c>
      <c r="AY322" s="261" t="s">
        <v>127</v>
      </c>
    </row>
    <row r="323" s="14" customFormat="1">
      <c r="A323" s="14"/>
      <c r="B323" s="262"/>
      <c r="C323" s="263"/>
      <c r="D323" s="248" t="s">
        <v>138</v>
      </c>
      <c r="E323" s="264" t="s">
        <v>1</v>
      </c>
      <c r="F323" s="265" t="s">
        <v>150</v>
      </c>
      <c r="G323" s="263"/>
      <c r="H323" s="266">
        <v>62.700000000000003</v>
      </c>
      <c r="I323" s="267"/>
      <c r="J323" s="263"/>
      <c r="K323" s="263"/>
      <c r="L323" s="268"/>
      <c r="M323" s="269"/>
      <c r="N323" s="270"/>
      <c r="O323" s="270"/>
      <c r="P323" s="270"/>
      <c r="Q323" s="270"/>
      <c r="R323" s="270"/>
      <c r="S323" s="270"/>
      <c r="T323" s="271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72" t="s">
        <v>138</v>
      </c>
      <c r="AU323" s="272" t="s">
        <v>90</v>
      </c>
      <c r="AV323" s="14" t="s">
        <v>90</v>
      </c>
      <c r="AW323" s="14" t="s">
        <v>36</v>
      </c>
      <c r="AX323" s="14" t="s">
        <v>80</v>
      </c>
      <c r="AY323" s="272" t="s">
        <v>127</v>
      </c>
    </row>
    <row r="324" s="13" customFormat="1">
      <c r="A324" s="13"/>
      <c r="B324" s="252"/>
      <c r="C324" s="253"/>
      <c r="D324" s="248" t="s">
        <v>138</v>
      </c>
      <c r="E324" s="254" t="s">
        <v>1</v>
      </c>
      <c r="F324" s="255" t="s">
        <v>142</v>
      </c>
      <c r="G324" s="253"/>
      <c r="H324" s="254" t="s">
        <v>1</v>
      </c>
      <c r="I324" s="256"/>
      <c r="J324" s="253"/>
      <c r="K324" s="253"/>
      <c r="L324" s="257"/>
      <c r="M324" s="258"/>
      <c r="N324" s="259"/>
      <c r="O324" s="259"/>
      <c r="P324" s="259"/>
      <c r="Q324" s="259"/>
      <c r="R324" s="259"/>
      <c r="S324" s="259"/>
      <c r="T324" s="260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61" t="s">
        <v>138</v>
      </c>
      <c r="AU324" s="261" t="s">
        <v>90</v>
      </c>
      <c r="AV324" s="13" t="s">
        <v>88</v>
      </c>
      <c r="AW324" s="13" t="s">
        <v>36</v>
      </c>
      <c r="AX324" s="13" t="s">
        <v>80</v>
      </c>
      <c r="AY324" s="261" t="s">
        <v>127</v>
      </c>
    </row>
    <row r="325" s="14" customFormat="1">
      <c r="A325" s="14"/>
      <c r="B325" s="262"/>
      <c r="C325" s="263"/>
      <c r="D325" s="248" t="s">
        <v>138</v>
      </c>
      <c r="E325" s="264" t="s">
        <v>1</v>
      </c>
      <c r="F325" s="265" t="s">
        <v>151</v>
      </c>
      <c r="G325" s="263"/>
      <c r="H325" s="266">
        <v>27.199999999999999</v>
      </c>
      <c r="I325" s="267"/>
      <c r="J325" s="263"/>
      <c r="K325" s="263"/>
      <c r="L325" s="268"/>
      <c r="M325" s="269"/>
      <c r="N325" s="270"/>
      <c r="O325" s="270"/>
      <c r="P325" s="270"/>
      <c r="Q325" s="270"/>
      <c r="R325" s="270"/>
      <c r="S325" s="270"/>
      <c r="T325" s="271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72" t="s">
        <v>138</v>
      </c>
      <c r="AU325" s="272" t="s">
        <v>90</v>
      </c>
      <c r="AV325" s="14" t="s">
        <v>90</v>
      </c>
      <c r="AW325" s="14" t="s">
        <v>36</v>
      </c>
      <c r="AX325" s="14" t="s">
        <v>80</v>
      </c>
      <c r="AY325" s="272" t="s">
        <v>127</v>
      </c>
    </row>
    <row r="326" s="15" customFormat="1">
      <c r="A326" s="15"/>
      <c r="B326" s="273"/>
      <c r="C326" s="274"/>
      <c r="D326" s="248" t="s">
        <v>138</v>
      </c>
      <c r="E326" s="275" t="s">
        <v>1</v>
      </c>
      <c r="F326" s="276" t="s">
        <v>144</v>
      </c>
      <c r="G326" s="274"/>
      <c r="H326" s="277">
        <v>89.900000000000006</v>
      </c>
      <c r="I326" s="278"/>
      <c r="J326" s="274"/>
      <c r="K326" s="274"/>
      <c r="L326" s="279"/>
      <c r="M326" s="280"/>
      <c r="N326" s="281"/>
      <c r="O326" s="281"/>
      <c r="P326" s="281"/>
      <c r="Q326" s="281"/>
      <c r="R326" s="281"/>
      <c r="S326" s="281"/>
      <c r="T326" s="282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83" t="s">
        <v>138</v>
      </c>
      <c r="AU326" s="283" t="s">
        <v>90</v>
      </c>
      <c r="AV326" s="15" t="s">
        <v>134</v>
      </c>
      <c r="AW326" s="15" t="s">
        <v>36</v>
      </c>
      <c r="AX326" s="15" t="s">
        <v>88</v>
      </c>
      <c r="AY326" s="283" t="s">
        <v>127</v>
      </c>
    </row>
    <row r="327" s="2" customFormat="1" ht="21.75" customHeight="1">
      <c r="A327" s="38"/>
      <c r="B327" s="39"/>
      <c r="C327" s="235" t="s">
        <v>356</v>
      </c>
      <c r="D327" s="235" t="s">
        <v>129</v>
      </c>
      <c r="E327" s="236" t="s">
        <v>357</v>
      </c>
      <c r="F327" s="237" t="s">
        <v>358</v>
      </c>
      <c r="G327" s="238" t="s">
        <v>132</v>
      </c>
      <c r="H327" s="239">
        <v>273</v>
      </c>
      <c r="I327" s="240"/>
      <c r="J327" s="241">
        <f>ROUND(I327*H327,2)</f>
        <v>0</v>
      </c>
      <c r="K327" s="237" t="s">
        <v>133</v>
      </c>
      <c r="L327" s="44"/>
      <c r="M327" s="242" t="s">
        <v>1</v>
      </c>
      <c r="N327" s="243" t="s">
        <v>45</v>
      </c>
      <c r="O327" s="91"/>
      <c r="P327" s="244">
        <f>O327*H327</f>
        <v>0</v>
      </c>
      <c r="Q327" s="244">
        <v>0.1837</v>
      </c>
      <c r="R327" s="244">
        <f>Q327*H327</f>
        <v>50.150100000000002</v>
      </c>
      <c r="S327" s="244">
        <v>0</v>
      </c>
      <c r="T327" s="245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46" t="s">
        <v>134</v>
      </c>
      <c r="AT327" s="246" t="s">
        <v>129</v>
      </c>
      <c r="AU327" s="246" t="s">
        <v>90</v>
      </c>
      <c r="AY327" s="17" t="s">
        <v>127</v>
      </c>
      <c r="BE327" s="247">
        <f>IF(N327="základní",J327,0)</f>
        <v>0</v>
      </c>
      <c r="BF327" s="247">
        <f>IF(N327="snížená",J327,0)</f>
        <v>0</v>
      </c>
      <c r="BG327" s="247">
        <f>IF(N327="zákl. přenesená",J327,0)</f>
        <v>0</v>
      </c>
      <c r="BH327" s="247">
        <f>IF(N327="sníž. přenesená",J327,0)</f>
        <v>0</v>
      </c>
      <c r="BI327" s="247">
        <f>IF(N327="nulová",J327,0)</f>
        <v>0</v>
      </c>
      <c r="BJ327" s="17" t="s">
        <v>88</v>
      </c>
      <c r="BK327" s="247">
        <f>ROUND(I327*H327,2)</f>
        <v>0</v>
      </c>
      <c r="BL327" s="17" t="s">
        <v>134</v>
      </c>
      <c r="BM327" s="246" t="s">
        <v>359</v>
      </c>
    </row>
    <row r="328" s="2" customFormat="1">
      <c r="A328" s="38"/>
      <c r="B328" s="39"/>
      <c r="C328" s="40"/>
      <c r="D328" s="248" t="s">
        <v>136</v>
      </c>
      <c r="E328" s="40"/>
      <c r="F328" s="249" t="s">
        <v>360</v>
      </c>
      <c r="G328" s="40"/>
      <c r="H328" s="40"/>
      <c r="I328" s="144"/>
      <c r="J328" s="40"/>
      <c r="K328" s="40"/>
      <c r="L328" s="44"/>
      <c r="M328" s="250"/>
      <c r="N328" s="251"/>
      <c r="O328" s="91"/>
      <c r="P328" s="91"/>
      <c r="Q328" s="91"/>
      <c r="R328" s="91"/>
      <c r="S328" s="91"/>
      <c r="T328" s="92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136</v>
      </c>
      <c r="AU328" s="17" t="s">
        <v>90</v>
      </c>
    </row>
    <row r="329" s="13" customFormat="1">
      <c r="A329" s="13"/>
      <c r="B329" s="252"/>
      <c r="C329" s="253"/>
      <c r="D329" s="248" t="s">
        <v>138</v>
      </c>
      <c r="E329" s="254" t="s">
        <v>1</v>
      </c>
      <c r="F329" s="255" t="s">
        <v>139</v>
      </c>
      <c r="G329" s="253"/>
      <c r="H329" s="254" t="s">
        <v>1</v>
      </c>
      <c r="I329" s="256"/>
      <c r="J329" s="253"/>
      <c r="K329" s="253"/>
      <c r="L329" s="257"/>
      <c r="M329" s="258"/>
      <c r="N329" s="259"/>
      <c r="O329" s="259"/>
      <c r="P329" s="259"/>
      <c r="Q329" s="259"/>
      <c r="R329" s="259"/>
      <c r="S329" s="259"/>
      <c r="T329" s="260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61" t="s">
        <v>138</v>
      </c>
      <c r="AU329" s="261" t="s">
        <v>90</v>
      </c>
      <c r="AV329" s="13" t="s">
        <v>88</v>
      </c>
      <c r="AW329" s="13" t="s">
        <v>36</v>
      </c>
      <c r="AX329" s="13" t="s">
        <v>80</v>
      </c>
      <c r="AY329" s="261" t="s">
        <v>127</v>
      </c>
    </row>
    <row r="330" s="13" customFormat="1">
      <c r="A330" s="13"/>
      <c r="B330" s="252"/>
      <c r="C330" s="253"/>
      <c r="D330" s="248" t="s">
        <v>138</v>
      </c>
      <c r="E330" s="254" t="s">
        <v>1</v>
      </c>
      <c r="F330" s="255" t="s">
        <v>140</v>
      </c>
      <c r="G330" s="253"/>
      <c r="H330" s="254" t="s">
        <v>1</v>
      </c>
      <c r="I330" s="256"/>
      <c r="J330" s="253"/>
      <c r="K330" s="253"/>
      <c r="L330" s="257"/>
      <c r="M330" s="258"/>
      <c r="N330" s="259"/>
      <c r="O330" s="259"/>
      <c r="P330" s="259"/>
      <c r="Q330" s="259"/>
      <c r="R330" s="259"/>
      <c r="S330" s="259"/>
      <c r="T330" s="260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61" t="s">
        <v>138</v>
      </c>
      <c r="AU330" s="261" t="s">
        <v>90</v>
      </c>
      <c r="AV330" s="13" t="s">
        <v>88</v>
      </c>
      <c r="AW330" s="13" t="s">
        <v>36</v>
      </c>
      <c r="AX330" s="13" t="s">
        <v>80</v>
      </c>
      <c r="AY330" s="261" t="s">
        <v>127</v>
      </c>
    </row>
    <row r="331" s="14" customFormat="1">
      <c r="A331" s="14"/>
      <c r="B331" s="262"/>
      <c r="C331" s="263"/>
      <c r="D331" s="248" t="s">
        <v>138</v>
      </c>
      <c r="E331" s="264" t="s">
        <v>1</v>
      </c>
      <c r="F331" s="265" t="s">
        <v>141</v>
      </c>
      <c r="G331" s="263"/>
      <c r="H331" s="266">
        <v>171</v>
      </c>
      <c r="I331" s="267"/>
      <c r="J331" s="263"/>
      <c r="K331" s="263"/>
      <c r="L331" s="268"/>
      <c r="M331" s="269"/>
      <c r="N331" s="270"/>
      <c r="O331" s="270"/>
      <c r="P331" s="270"/>
      <c r="Q331" s="270"/>
      <c r="R331" s="270"/>
      <c r="S331" s="270"/>
      <c r="T331" s="271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72" t="s">
        <v>138</v>
      </c>
      <c r="AU331" s="272" t="s">
        <v>90</v>
      </c>
      <c r="AV331" s="14" t="s">
        <v>90</v>
      </c>
      <c r="AW331" s="14" t="s">
        <v>36</v>
      </c>
      <c r="AX331" s="14" t="s">
        <v>80</v>
      </c>
      <c r="AY331" s="272" t="s">
        <v>127</v>
      </c>
    </row>
    <row r="332" s="13" customFormat="1">
      <c r="A332" s="13"/>
      <c r="B332" s="252"/>
      <c r="C332" s="253"/>
      <c r="D332" s="248" t="s">
        <v>138</v>
      </c>
      <c r="E332" s="254" t="s">
        <v>1</v>
      </c>
      <c r="F332" s="255" t="s">
        <v>142</v>
      </c>
      <c r="G332" s="253"/>
      <c r="H332" s="254" t="s">
        <v>1</v>
      </c>
      <c r="I332" s="256"/>
      <c r="J332" s="253"/>
      <c r="K332" s="253"/>
      <c r="L332" s="257"/>
      <c r="M332" s="258"/>
      <c r="N332" s="259"/>
      <c r="O332" s="259"/>
      <c r="P332" s="259"/>
      <c r="Q332" s="259"/>
      <c r="R332" s="259"/>
      <c r="S332" s="259"/>
      <c r="T332" s="260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61" t="s">
        <v>138</v>
      </c>
      <c r="AU332" s="261" t="s">
        <v>90</v>
      </c>
      <c r="AV332" s="13" t="s">
        <v>88</v>
      </c>
      <c r="AW332" s="13" t="s">
        <v>36</v>
      </c>
      <c r="AX332" s="13" t="s">
        <v>80</v>
      </c>
      <c r="AY332" s="261" t="s">
        <v>127</v>
      </c>
    </row>
    <row r="333" s="14" customFormat="1">
      <c r="A333" s="14"/>
      <c r="B333" s="262"/>
      <c r="C333" s="263"/>
      <c r="D333" s="248" t="s">
        <v>138</v>
      </c>
      <c r="E333" s="264" t="s">
        <v>1</v>
      </c>
      <c r="F333" s="265" t="s">
        <v>143</v>
      </c>
      <c r="G333" s="263"/>
      <c r="H333" s="266">
        <v>102</v>
      </c>
      <c r="I333" s="267"/>
      <c r="J333" s="263"/>
      <c r="K333" s="263"/>
      <c r="L333" s="268"/>
      <c r="M333" s="269"/>
      <c r="N333" s="270"/>
      <c r="O333" s="270"/>
      <c r="P333" s="270"/>
      <c r="Q333" s="270"/>
      <c r="R333" s="270"/>
      <c r="S333" s="270"/>
      <c r="T333" s="271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72" t="s">
        <v>138</v>
      </c>
      <c r="AU333" s="272" t="s">
        <v>90</v>
      </c>
      <c r="AV333" s="14" t="s">
        <v>90</v>
      </c>
      <c r="AW333" s="14" t="s">
        <v>36</v>
      </c>
      <c r="AX333" s="14" t="s">
        <v>80</v>
      </c>
      <c r="AY333" s="272" t="s">
        <v>127</v>
      </c>
    </row>
    <row r="334" s="15" customFormat="1">
      <c r="A334" s="15"/>
      <c r="B334" s="273"/>
      <c r="C334" s="274"/>
      <c r="D334" s="248" t="s">
        <v>138</v>
      </c>
      <c r="E334" s="275" t="s">
        <v>1</v>
      </c>
      <c r="F334" s="276" t="s">
        <v>144</v>
      </c>
      <c r="G334" s="274"/>
      <c r="H334" s="277">
        <v>273</v>
      </c>
      <c r="I334" s="278"/>
      <c r="J334" s="274"/>
      <c r="K334" s="274"/>
      <c r="L334" s="279"/>
      <c r="M334" s="280"/>
      <c r="N334" s="281"/>
      <c r="O334" s="281"/>
      <c r="P334" s="281"/>
      <c r="Q334" s="281"/>
      <c r="R334" s="281"/>
      <c r="S334" s="281"/>
      <c r="T334" s="282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83" t="s">
        <v>138</v>
      </c>
      <c r="AU334" s="283" t="s">
        <v>90</v>
      </c>
      <c r="AV334" s="15" t="s">
        <v>134</v>
      </c>
      <c r="AW334" s="15" t="s">
        <v>36</v>
      </c>
      <c r="AX334" s="15" t="s">
        <v>88</v>
      </c>
      <c r="AY334" s="283" t="s">
        <v>127</v>
      </c>
    </row>
    <row r="335" s="12" customFormat="1" ht="22.8" customHeight="1">
      <c r="A335" s="12"/>
      <c r="B335" s="219"/>
      <c r="C335" s="220"/>
      <c r="D335" s="221" t="s">
        <v>79</v>
      </c>
      <c r="E335" s="233" t="s">
        <v>192</v>
      </c>
      <c r="F335" s="233" t="s">
        <v>361</v>
      </c>
      <c r="G335" s="220"/>
      <c r="H335" s="220"/>
      <c r="I335" s="223"/>
      <c r="J335" s="234">
        <f>BK335</f>
        <v>0</v>
      </c>
      <c r="K335" s="220"/>
      <c r="L335" s="225"/>
      <c r="M335" s="226"/>
      <c r="N335" s="227"/>
      <c r="O335" s="227"/>
      <c r="P335" s="228">
        <f>SUM(P336:P755)</f>
        <v>0</v>
      </c>
      <c r="Q335" s="227"/>
      <c r="R335" s="228">
        <f>SUM(R336:R755)</f>
        <v>4.3957359</v>
      </c>
      <c r="S335" s="227"/>
      <c r="T335" s="229">
        <f>SUM(T336:T755)</f>
        <v>0.85228000000000004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30" t="s">
        <v>88</v>
      </c>
      <c r="AT335" s="231" t="s">
        <v>79</v>
      </c>
      <c r="AU335" s="231" t="s">
        <v>88</v>
      </c>
      <c r="AY335" s="230" t="s">
        <v>127</v>
      </c>
      <c r="BK335" s="232">
        <f>SUM(BK336:BK755)</f>
        <v>0</v>
      </c>
    </row>
    <row r="336" s="2" customFormat="1" ht="21.75" customHeight="1">
      <c r="A336" s="38"/>
      <c r="B336" s="39"/>
      <c r="C336" s="235" t="s">
        <v>362</v>
      </c>
      <c r="D336" s="235" t="s">
        <v>129</v>
      </c>
      <c r="E336" s="236" t="s">
        <v>363</v>
      </c>
      <c r="F336" s="237" t="s">
        <v>364</v>
      </c>
      <c r="G336" s="238" t="s">
        <v>195</v>
      </c>
      <c r="H336" s="239">
        <v>3</v>
      </c>
      <c r="I336" s="240"/>
      <c r="J336" s="241">
        <f>ROUND(I336*H336,2)</f>
        <v>0</v>
      </c>
      <c r="K336" s="237" t="s">
        <v>133</v>
      </c>
      <c r="L336" s="44"/>
      <c r="M336" s="242" t="s">
        <v>1</v>
      </c>
      <c r="N336" s="243" t="s">
        <v>45</v>
      </c>
      <c r="O336" s="91"/>
      <c r="P336" s="244">
        <f>O336*H336</f>
        <v>0</v>
      </c>
      <c r="Q336" s="244">
        <v>0</v>
      </c>
      <c r="R336" s="244">
        <f>Q336*H336</f>
        <v>0</v>
      </c>
      <c r="S336" s="244">
        <v>0</v>
      </c>
      <c r="T336" s="245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46" t="s">
        <v>134</v>
      </c>
      <c r="AT336" s="246" t="s">
        <v>129</v>
      </c>
      <c r="AU336" s="246" t="s">
        <v>90</v>
      </c>
      <c r="AY336" s="17" t="s">
        <v>127</v>
      </c>
      <c r="BE336" s="247">
        <f>IF(N336="základní",J336,0)</f>
        <v>0</v>
      </c>
      <c r="BF336" s="247">
        <f>IF(N336="snížená",J336,0)</f>
        <v>0</v>
      </c>
      <c r="BG336" s="247">
        <f>IF(N336="zákl. přenesená",J336,0)</f>
        <v>0</v>
      </c>
      <c r="BH336" s="247">
        <f>IF(N336="sníž. přenesená",J336,0)</f>
        <v>0</v>
      </c>
      <c r="BI336" s="247">
        <f>IF(N336="nulová",J336,0)</f>
        <v>0</v>
      </c>
      <c r="BJ336" s="17" t="s">
        <v>88</v>
      </c>
      <c r="BK336" s="247">
        <f>ROUND(I336*H336,2)</f>
        <v>0</v>
      </c>
      <c r="BL336" s="17" t="s">
        <v>134</v>
      </c>
      <c r="BM336" s="246" t="s">
        <v>365</v>
      </c>
    </row>
    <row r="337" s="2" customFormat="1">
      <c r="A337" s="38"/>
      <c r="B337" s="39"/>
      <c r="C337" s="40"/>
      <c r="D337" s="248" t="s">
        <v>136</v>
      </c>
      <c r="E337" s="40"/>
      <c r="F337" s="249" t="s">
        <v>364</v>
      </c>
      <c r="G337" s="40"/>
      <c r="H337" s="40"/>
      <c r="I337" s="144"/>
      <c r="J337" s="40"/>
      <c r="K337" s="40"/>
      <c r="L337" s="44"/>
      <c r="M337" s="250"/>
      <c r="N337" s="251"/>
      <c r="O337" s="91"/>
      <c r="P337" s="91"/>
      <c r="Q337" s="91"/>
      <c r="R337" s="91"/>
      <c r="S337" s="91"/>
      <c r="T337" s="92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136</v>
      </c>
      <c r="AU337" s="17" t="s">
        <v>90</v>
      </c>
    </row>
    <row r="338" s="13" customFormat="1">
      <c r="A338" s="13"/>
      <c r="B338" s="252"/>
      <c r="C338" s="253"/>
      <c r="D338" s="248" t="s">
        <v>138</v>
      </c>
      <c r="E338" s="254" t="s">
        <v>1</v>
      </c>
      <c r="F338" s="255" t="s">
        <v>366</v>
      </c>
      <c r="G338" s="253"/>
      <c r="H338" s="254" t="s">
        <v>1</v>
      </c>
      <c r="I338" s="256"/>
      <c r="J338" s="253"/>
      <c r="K338" s="253"/>
      <c r="L338" s="257"/>
      <c r="M338" s="258"/>
      <c r="N338" s="259"/>
      <c r="O338" s="259"/>
      <c r="P338" s="259"/>
      <c r="Q338" s="259"/>
      <c r="R338" s="259"/>
      <c r="S338" s="259"/>
      <c r="T338" s="260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61" t="s">
        <v>138</v>
      </c>
      <c r="AU338" s="261" t="s">
        <v>90</v>
      </c>
      <c r="AV338" s="13" t="s">
        <v>88</v>
      </c>
      <c r="AW338" s="13" t="s">
        <v>36</v>
      </c>
      <c r="AX338" s="13" t="s">
        <v>80</v>
      </c>
      <c r="AY338" s="261" t="s">
        <v>127</v>
      </c>
    </row>
    <row r="339" s="13" customFormat="1">
      <c r="A339" s="13"/>
      <c r="B339" s="252"/>
      <c r="C339" s="253"/>
      <c r="D339" s="248" t="s">
        <v>138</v>
      </c>
      <c r="E339" s="254" t="s">
        <v>1</v>
      </c>
      <c r="F339" s="255" t="s">
        <v>140</v>
      </c>
      <c r="G339" s="253"/>
      <c r="H339" s="254" t="s">
        <v>1</v>
      </c>
      <c r="I339" s="256"/>
      <c r="J339" s="253"/>
      <c r="K339" s="253"/>
      <c r="L339" s="257"/>
      <c r="M339" s="258"/>
      <c r="N339" s="259"/>
      <c r="O339" s="259"/>
      <c r="P339" s="259"/>
      <c r="Q339" s="259"/>
      <c r="R339" s="259"/>
      <c r="S339" s="259"/>
      <c r="T339" s="260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61" t="s">
        <v>138</v>
      </c>
      <c r="AU339" s="261" t="s">
        <v>90</v>
      </c>
      <c r="AV339" s="13" t="s">
        <v>88</v>
      </c>
      <c r="AW339" s="13" t="s">
        <v>36</v>
      </c>
      <c r="AX339" s="13" t="s">
        <v>80</v>
      </c>
      <c r="AY339" s="261" t="s">
        <v>127</v>
      </c>
    </row>
    <row r="340" s="14" customFormat="1">
      <c r="A340" s="14"/>
      <c r="B340" s="262"/>
      <c r="C340" s="263"/>
      <c r="D340" s="248" t="s">
        <v>138</v>
      </c>
      <c r="E340" s="264" t="s">
        <v>1</v>
      </c>
      <c r="F340" s="265" t="s">
        <v>152</v>
      </c>
      <c r="G340" s="263"/>
      <c r="H340" s="266">
        <v>3</v>
      </c>
      <c r="I340" s="267"/>
      <c r="J340" s="263"/>
      <c r="K340" s="263"/>
      <c r="L340" s="268"/>
      <c r="M340" s="269"/>
      <c r="N340" s="270"/>
      <c r="O340" s="270"/>
      <c r="P340" s="270"/>
      <c r="Q340" s="270"/>
      <c r="R340" s="270"/>
      <c r="S340" s="270"/>
      <c r="T340" s="271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72" t="s">
        <v>138</v>
      </c>
      <c r="AU340" s="272" t="s">
        <v>90</v>
      </c>
      <c r="AV340" s="14" t="s">
        <v>90</v>
      </c>
      <c r="AW340" s="14" t="s">
        <v>36</v>
      </c>
      <c r="AX340" s="14" t="s">
        <v>80</v>
      </c>
      <c r="AY340" s="272" t="s">
        <v>127</v>
      </c>
    </row>
    <row r="341" s="15" customFormat="1">
      <c r="A341" s="15"/>
      <c r="B341" s="273"/>
      <c r="C341" s="274"/>
      <c r="D341" s="248" t="s">
        <v>138</v>
      </c>
      <c r="E341" s="275" t="s">
        <v>1</v>
      </c>
      <c r="F341" s="276" t="s">
        <v>144</v>
      </c>
      <c r="G341" s="274"/>
      <c r="H341" s="277">
        <v>3</v>
      </c>
      <c r="I341" s="278"/>
      <c r="J341" s="274"/>
      <c r="K341" s="274"/>
      <c r="L341" s="279"/>
      <c r="M341" s="280"/>
      <c r="N341" s="281"/>
      <c r="O341" s="281"/>
      <c r="P341" s="281"/>
      <c r="Q341" s="281"/>
      <c r="R341" s="281"/>
      <c r="S341" s="281"/>
      <c r="T341" s="282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83" t="s">
        <v>138</v>
      </c>
      <c r="AU341" s="283" t="s">
        <v>90</v>
      </c>
      <c r="AV341" s="15" t="s">
        <v>134</v>
      </c>
      <c r="AW341" s="15" t="s">
        <v>36</v>
      </c>
      <c r="AX341" s="15" t="s">
        <v>88</v>
      </c>
      <c r="AY341" s="283" t="s">
        <v>127</v>
      </c>
    </row>
    <row r="342" s="2" customFormat="1" ht="21.75" customHeight="1">
      <c r="A342" s="38"/>
      <c r="B342" s="39"/>
      <c r="C342" s="235" t="s">
        <v>367</v>
      </c>
      <c r="D342" s="235" t="s">
        <v>129</v>
      </c>
      <c r="E342" s="236" t="s">
        <v>368</v>
      </c>
      <c r="F342" s="237" t="s">
        <v>369</v>
      </c>
      <c r="G342" s="238" t="s">
        <v>155</v>
      </c>
      <c r="H342" s="239">
        <v>57</v>
      </c>
      <c r="I342" s="240"/>
      <c r="J342" s="241">
        <f>ROUND(I342*H342,2)</f>
        <v>0</v>
      </c>
      <c r="K342" s="237" t="s">
        <v>133</v>
      </c>
      <c r="L342" s="44"/>
      <c r="M342" s="242" t="s">
        <v>1</v>
      </c>
      <c r="N342" s="243" t="s">
        <v>45</v>
      </c>
      <c r="O342" s="91"/>
      <c r="P342" s="244">
        <f>O342*H342</f>
        <v>0</v>
      </c>
      <c r="Q342" s="244">
        <v>0</v>
      </c>
      <c r="R342" s="244">
        <f>Q342*H342</f>
        <v>0</v>
      </c>
      <c r="S342" s="244">
        <v>0</v>
      </c>
      <c r="T342" s="245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46" t="s">
        <v>134</v>
      </c>
      <c r="AT342" s="246" t="s">
        <v>129</v>
      </c>
      <c r="AU342" s="246" t="s">
        <v>90</v>
      </c>
      <c r="AY342" s="17" t="s">
        <v>127</v>
      </c>
      <c r="BE342" s="247">
        <f>IF(N342="základní",J342,0)</f>
        <v>0</v>
      </c>
      <c r="BF342" s="247">
        <f>IF(N342="snížená",J342,0)</f>
        <v>0</v>
      </c>
      <c r="BG342" s="247">
        <f>IF(N342="zákl. přenesená",J342,0)</f>
        <v>0</v>
      </c>
      <c r="BH342" s="247">
        <f>IF(N342="sníž. přenesená",J342,0)</f>
        <v>0</v>
      </c>
      <c r="BI342" s="247">
        <f>IF(N342="nulová",J342,0)</f>
        <v>0</v>
      </c>
      <c r="BJ342" s="17" t="s">
        <v>88</v>
      </c>
      <c r="BK342" s="247">
        <f>ROUND(I342*H342,2)</f>
        <v>0</v>
      </c>
      <c r="BL342" s="17" t="s">
        <v>134</v>
      </c>
      <c r="BM342" s="246" t="s">
        <v>370</v>
      </c>
    </row>
    <row r="343" s="2" customFormat="1">
      <c r="A343" s="38"/>
      <c r="B343" s="39"/>
      <c r="C343" s="40"/>
      <c r="D343" s="248" t="s">
        <v>136</v>
      </c>
      <c r="E343" s="40"/>
      <c r="F343" s="249" t="s">
        <v>371</v>
      </c>
      <c r="G343" s="40"/>
      <c r="H343" s="40"/>
      <c r="I343" s="144"/>
      <c r="J343" s="40"/>
      <c r="K343" s="40"/>
      <c r="L343" s="44"/>
      <c r="M343" s="250"/>
      <c r="N343" s="251"/>
      <c r="O343" s="91"/>
      <c r="P343" s="91"/>
      <c r="Q343" s="91"/>
      <c r="R343" s="91"/>
      <c r="S343" s="91"/>
      <c r="T343" s="92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136</v>
      </c>
      <c r="AU343" s="17" t="s">
        <v>90</v>
      </c>
    </row>
    <row r="344" s="13" customFormat="1">
      <c r="A344" s="13"/>
      <c r="B344" s="252"/>
      <c r="C344" s="253"/>
      <c r="D344" s="248" t="s">
        <v>138</v>
      </c>
      <c r="E344" s="254" t="s">
        <v>1</v>
      </c>
      <c r="F344" s="255" t="s">
        <v>372</v>
      </c>
      <c r="G344" s="253"/>
      <c r="H344" s="254" t="s">
        <v>1</v>
      </c>
      <c r="I344" s="256"/>
      <c r="J344" s="253"/>
      <c r="K344" s="253"/>
      <c r="L344" s="257"/>
      <c r="M344" s="258"/>
      <c r="N344" s="259"/>
      <c r="O344" s="259"/>
      <c r="P344" s="259"/>
      <c r="Q344" s="259"/>
      <c r="R344" s="259"/>
      <c r="S344" s="259"/>
      <c r="T344" s="260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61" t="s">
        <v>138</v>
      </c>
      <c r="AU344" s="261" t="s">
        <v>90</v>
      </c>
      <c r="AV344" s="13" t="s">
        <v>88</v>
      </c>
      <c r="AW344" s="13" t="s">
        <v>36</v>
      </c>
      <c r="AX344" s="13" t="s">
        <v>80</v>
      </c>
      <c r="AY344" s="261" t="s">
        <v>127</v>
      </c>
    </row>
    <row r="345" s="13" customFormat="1">
      <c r="A345" s="13"/>
      <c r="B345" s="252"/>
      <c r="C345" s="253"/>
      <c r="D345" s="248" t="s">
        <v>138</v>
      </c>
      <c r="E345" s="254" t="s">
        <v>1</v>
      </c>
      <c r="F345" s="255" t="s">
        <v>140</v>
      </c>
      <c r="G345" s="253"/>
      <c r="H345" s="254" t="s">
        <v>1</v>
      </c>
      <c r="I345" s="256"/>
      <c r="J345" s="253"/>
      <c r="K345" s="253"/>
      <c r="L345" s="257"/>
      <c r="M345" s="258"/>
      <c r="N345" s="259"/>
      <c r="O345" s="259"/>
      <c r="P345" s="259"/>
      <c r="Q345" s="259"/>
      <c r="R345" s="259"/>
      <c r="S345" s="259"/>
      <c r="T345" s="260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61" t="s">
        <v>138</v>
      </c>
      <c r="AU345" s="261" t="s">
        <v>90</v>
      </c>
      <c r="AV345" s="13" t="s">
        <v>88</v>
      </c>
      <c r="AW345" s="13" t="s">
        <v>36</v>
      </c>
      <c r="AX345" s="13" t="s">
        <v>80</v>
      </c>
      <c r="AY345" s="261" t="s">
        <v>127</v>
      </c>
    </row>
    <row r="346" s="14" customFormat="1">
      <c r="A346" s="14"/>
      <c r="B346" s="262"/>
      <c r="C346" s="263"/>
      <c r="D346" s="248" t="s">
        <v>138</v>
      </c>
      <c r="E346" s="264" t="s">
        <v>1</v>
      </c>
      <c r="F346" s="265" t="s">
        <v>319</v>
      </c>
      <c r="G346" s="263"/>
      <c r="H346" s="266">
        <v>57</v>
      </c>
      <c r="I346" s="267"/>
      <c r="J346" s="263"/>
      <c r="K346" s="263"/>
      <c r="L346" s="268"/>
      <c r="M346" s="269"/>
      <c r="N346" s="270"/>
      <c r="O346" s="270"/>
      <c r="P346" s="270"/>
      <c r="Q346" s="270"/>
      <c r="R346" s="270"/>
      <c r="S346" s="270"/>
      <c r="T346" s="271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72" t="s">
        <v>138</v>
      </c>
      <c r="AU346" s="272" t="s">
        <v>90</v>
      </c>
      <c r="AV346" s="14" t="s">
        <v>90</v>
      </c>
      <c r="AW346" s="14" t="s">
        <v>36</v>
      </c>
      <c r="AX346" s="14" t="s">
        <v>80</v>
      </c>
      <c r="AY346" s="272" t="s">
        <v>127</v>
      </c>
    </row>
    <row r="347" s="15" customFormat="1">
      <c r="A347" s="15"/>
      <c r="B347" s="273"/>
      <c r="C347" s="274"/>
      <c r="D347" s="248" t="s">
        <v>138</v>
      </c>
      <c r="E347" s="275" t="s">
        <v>1</v>
      </c>
      <c r="F347" s="276" t="s">
        <v>144</v>
      </c>
      <c r="G347" s="274"/>
      <c r="H347" s="277">
        <v>57</v>
      </c>
      <c r="I347" s="278"/>
      <c r="J347" s="274"/>
      <c r="K347" s="274"/>
      <c r="L347" s="279"/>
      <c r="M347" s="280"/>
      <c r="N347" s="281"/>
      <c r="O347" s="281"/>
      <c r="P347" s="281"/>
      <c r="Q347" s="281"/>
      <c r="R347" s="281"/>
      <c r="S347" s="281"/>
      <c r="T347" s="282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83" t="s">
        <v>138</v>
      </c>
      <c r="AU347" s="283" t="s">
        <v>90</v>
      </c>
      <c r="AV347" s="15" t="s">
        <v>134</v>
      </c>
      <c r="AW347" s="15" t="s">
        <v>36</v>
      </c>
      <c r="AX347" s="15" t="s">
        <v>88</v>
      </c>
      <c r="AY347" s="283" t="s">
        <v>127</v>
      </c>
    </row>
    <row r="348" s="2" customFormat="1" ht="16.5" customHeight="1">
      <c r="A348" s="38"/>
      <c r="B348" s="39"/>
      <c r="C348" s="284" t="s">
        <v>373</v>
      </c>
      <c r="D348" s="284" t="s">
        <v>285</v>
      </c>
      <c r="E348" s="285" t="s">
        <v>374</v>
      </c>
      <c r="F348" s="286" t="s">
        <v>375</v>
      </c>
      <c r="G348" s="287" t="s">
        <v>155</v>
      </c>
      <c r="H348" s="288">
        <v>57</v>
      </c>
      <c r="I348" s="289"/>
      <c r="J348" s="290">
        <f>ROUND(I348*H348,2)</f>
        <v>0</v>
      </c>
      <c r="K348" s="286" t="s">
        <v>1</v>
      </c>
      <c r="L348" s="291"/>
      <c r="M348" s="292" t="s">
        <v>1</v>
      </c>
      <c r="N348" s="293" t="s">
        <v>45</v>
      </c>
      <c r="O348" s="91"/>
      <c r="P348" s="244">
        <f>O348*H348</f>
        <v>0</v>
      </c>
      <c r="Q348" s="244">
        <v>0.021499999999999998</v>
      </c>
      <c r="R348" s="244">
        <f>Q348*H348</f>
        <v>1.2254999999999998</v>
      </c>
      <c r="S348" s="244">
        <v>0</v>
      </c>
      <c r="T348" s="245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46" t="s">
        <v>192</v>
      </c>
      <c r="AT348" s="246" t="s">
        <v>285</v>
      </c>
      <c r="AU348" s="246" t="s">
        <v>90</v>
      </c>
      <c r="AY348" s="17" t="s">
        <v>127</v>
      </c>
      <c r="BE348" s="247">
        <f>IF(N348="základní",J348,0)</f>
        <v>0</v>
      </c>
      <c r="BF348" s="247">
        <f>IF(N348="snížená",J348,0)</f>
        <v>0</v>
      </c>
      <c r="BG348" s="247">
        <f>IF(N348="zákl. přenesená",J348,0)</f>
        <v>0</v>
      </c>
      <c r="BH348" s="247">
        <f>IF(N348="sníž. přenesená",J348,0)</f>
        <v>0</v>
      </c>
      <c r="BI348" s="247">
        <f>IF(N348="nulová",J348,0)</f>
        <v>0</v>
      </c>
      <c r="BJ348" s="17" t="s">
        <v>88</v>
      </c>
      <c r="BK348" s="247">
        <f>ROUND(I348*H348,2)</f>
        <v>0</v>
      </c>
      <c r="BL348" s="17" t="s">
        <v>134</v>
      </c>
      <c r="BM348" s="246" t="s">
        <v>376</v>
      </c>
    </row>
    <row r="349" s="2" customFormat="1">
      <c r="A349" s="38"/>
      <c r="B349" s="39"/>
      <c r="C349" s="40"/>
      <c r="D349" s="248" t="s">
        <v>136</v>
      </c>
      <c r="E349" s="40"/>
      <c r="F349" s="249" t="s">
        <v>377</v>
      </c>
      <c r="G349" s="40"/>
      <c r="H349" s="40"/>
      <c r="I349" s="144"/>
      <c r="J349" s="40"/>
      <c r="K349" s="40"/>
      <c r="L349" s="44"/>
      <c r="M349" s="250"/>
      <c r="N349" s="251"/>
      <c r="O349" s="91"/>
      <c r="P349" s="91"/>
      <c r="Q349" s="91"/>
      <c r="R349" s="91"/>
      <c r="S349" s="91"/>
      <c r="T349" s="92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136</v>
      </c>
      <c r="AU349" s="17" t="s">
        <v>90</v>
      </c>
    </row>
    <row r="350" s="13" customFormat="1">
      <c r="A350" s="13"/>
      <c r="B350" s="252"/>
      <c r="C350" s="253"/>
      <c r="D350" s="248" t="s">
        <v>138</v>
      </c>
      <c r="E350" s="254" t="s">
        <v>1</v>
      </c>
      <c r="F350" s="255" t="s">
        <v>372</v>
      </c>
      <c r="G350" s="253"/>
      <c r="H350" s="254" t="s">
        <v>1</v>
      </c>
      <c r="I350" s="256"/>
      <c r="J350" s="253"/>
      <c r="K350" s="253"/>
      <c r="L350" s="257"/>
      <c r="M350" s="258"/>
      <c r="N350" s="259"/>
      <c r="O350" s="259"/>
      <c r="P350" s="259"/>
      <c r="Q350" s="259"/>
      <c r="R350" s="259"/>
      <c r="S350" s="259"/>
      <c r="T350" s="260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61" t="s">
        <v>138</v>
      </c>
      <c r="AU350" s="261" t="s">
        <v>90</v>
      </c>
      <c r="AV350" s="13" t="s">
        <v>88</v>
      </c>
      <c r="AW350" s="13" t="s">
        <v>36</v>
      </c>
      <c r="AX350" s="13" t="s">
        <v>80</v>
      </c>
      <c r="AY350" s="261" t="s">
        <v>127</v>
      </c>
    </row>
    <row r="351" s="13" customFormat="1">
      <c r="A351" s="13"/>
      <c r="B351" s="252"/>
      <c r="C351" s="253"/>
      <c r="D351" s="248" t="s">
        <v>138</v>
      </c>
      <c r="E351" s="254" t="s">
        <v>1</v>
      </c>
      <c r="F351" s="255" t="s">
        <v>140</v>
      </c>
      <c r="G351" s="253"/>
      <c r="H351" s="254" t="s">
        <v>1</v>
      </c>
      <c r="I351" s="256"/>
      <c r="J351" s="253"/>
      <c r="K351" s="253"/>
      <c r="L351" s="257"/>
      <c r="M351" s="258"/>
      <c r="N351" s="259"/>
      <c r="O351" s="259"/>
      <c r="P351" s="259"/>
      <c r="Q351" s="259"/>
      <c r="R351" s="259"/>
      <c r="S351" s="259"/>
      <c r="T351" s="260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61" t="s">
        <v>138</v>
      </c>
      <c r="AU351" s="261" t="s">
        <v>90</v>
      </c>
      <c r="AV351" s="13" t="s">
        <v>88</v>
      </c>
      <c r="AW351" s="13" t="s">
        <v>36</v>
      </c>
      <c r="AX351" s="13" t="s">
        <v>80</v>
      </c>
      <c r="AY351" s="261" t="s">
        <v>127</v>
      </c>
    </row>
    <row r="352" s="14" customFormat="1">
      <c r="A352" s="14"/>
      <c r="B352" s="262"/>
      <c r="C352" s="263"/>
      <c r="D352" s="248" t="s">
        <v>138</v>
      </c>
      <c r="E352" s="264" t="s">
        <v>1</v>
      </c>
      <c r="F352" s="265" t="s">
        <v>319</v>
      </c>
      <c r="G352" s="263"/>
      <c r="H352" s="266">
        <v>57</v>
      </c>
      <c r="I352" s="267"/>
      <c r="J352" s="263"/>
      <c r="K352" s="263"/>
      <c r="L352" s="268"/>
      <c r="M352" s="269"/>
      <c r="N352" s="270"/>
      <c r="O352" s="270"/>
      <c r="P352" s="270"/>
      <c r="Q352" s="270"/>
      <c r="R352" s="270"/>
      <c r="S352" s="270"/>
      <c r="T352" s="271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72" t="s">
        <v>138</v>
      </c>
      <c r="AU352" s="272" t="s">
        <v>90</v>
      </c>
      <c r="AV352" s="14" t="s">
        <v>90</v>
      </c>
      <c r="AW352" s="14" t="s">
        <v>36</v>
      </c>
      <c r="AX352" s="14" t="s">
        <v>80</v>
      </c>
      <c r="AY352" s="272" t="s">
        <v>127</v>
      </c>
    </row>
    <row r="353" s="15" customFormat="1">
      <c r="A353" s="15"/>
      <c r="B353" s="273"/>
      <c r="C353" s="274"/>
      <c r="D353" s="248" t="s">
        <v>138</v>
      </c>
      <c r="E353" s="275" t="s">
        <v>1</v>
      </c>
      <c r="F353" s="276" t="s">
        <v>144</v>
      </c>
      <c r="G353" s="274"/>
      <c r="H353" s="277">
        <v>57</v>
      </c>
      <c r="I353" s="278"/>
      <c r="J353" s="274"/>
      <c r="K353" s="274"/>
      <c r="L353" s="279"/>
      <c r="M353" s="280"/>
      <c r="N353" s="281"/>
      <c r="O353" s="281"/>
      <c r="P353" s="281"/>
      <c r="Q353" s="281"/>
      <c r="R353" s="281"/>
      <c r="S353" s="281"/>
      <c r="T353" s="282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83" t="s">
        <v>138</v>
      </c>
      <c r="AU353" s="283" t="s">
        <v>90</v>
      </c>
      <c r="AV353" s="15" t="s">
        <v>134</v>
      </c>
      <c r="AW353" s="15" t="s">
        <v>36</v>
      </c>
      <c r="AX353" s="15" t="s">
        <v>88</v>
      </c>
      <c r="AY353" s="283" t="s">
        <v>127</v>
      </c>
    </row>
    <row r="354" s="2" customFormat="1" ht="21.75" customHeight="1">
      <c r="A354" s="38"/>
      <c r="B354" s="39"/>
      <c r="C354" s="284" t="s">
        <v>378</v>
      </c>
      <c r="D354" s="284" t="s">
        <v>285</v>
      </c>
      <c r="E354" s="285" t="s">
        <v>379</v>
      </c>
      <c r="F354" s="286" t="s">
        <v>380</v>
      </c>
      <c r="G354" s="287" t="s">
        <v>195</v>
      </c>
      <c r="H354" s="288">
        <v>20</v>
      </c>
      <c r="I354" s="289"/>
      <c r="J354" s="290">
        <f>ROUND(I354*H354,2)</f>
        <v>0</v>
      </c>
      <c r="K354" s="286" t="s">
        <v>133</v>
      </c>
      <c r="L354" s="291"/>
      <c r="M354" s="292" t="s">
        <v>1</v>
      </c>
      <c r="N354" s="293" t="s">
        <v>45</v>
      </c>
      <c r="O354" s="91"/>
      <c r="P354" s="244">
        <f>O354*H354</f>
        <v>0</v>
      </c>
      <c r="Q354" s="244">
        <v>0.0039300000000000003</v>
      </c>
      <c r="R354" s="244">
        <f>Q354*H354</f>
        <v>0.078600000000000003</v>
      </c>
      <c r="S354" s="244">
        <v>0</v>
      </c>
      <c r="T354" s="245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46" t="s">
        <v>192</v>
      </c>
      <c r="AT354" s="246" t="s">
        <v>285</v>
      </c>
      <c r="AU354" s="246" t="s">
        <v>90</v>
      </c>
      <c r="AY354" s="17" t="s">
        <v>127</v>
      </c>
      <c r="BE354" s="247">
        <f>IF(N354="základní",J354,0)</f>
        <v>0</v>
      </c>
      <c r="BF354" s="247">
        <f>IF(N354="snížená",J354,0)</f>
        <v>0</v>
      </c>
      <c r="BG354" s="247">
        <f>IF(N354="zákl. přenesená",J354,0)</f>
        <v>0</v>
      </c>
      <c r="BH354" s="247">
        <f>IF(N354="sníž. přenesená",J354,0)</f>
        <v>0</v>
      </c>
      <c r="BI354" s="247">
        <f>IF(N354="nulová",J354,0)</f>
        <v>0</v>
      </c>
      <c r="BJ354" s="17" t="s">
        <v>88</v>
      </c>
      <c r="BK354" s="247">
        <f>ROUND(I354*H354,2)</f>
        <v>0</v>
      </c>
      <c r="BL354" s="17" t="s">
        <v>134</v>
      </c>
      <c r="BM354" s="246" t="s">
        <v>381</v>
      </c>
    </row>
    <row r="355" s="2" customFormat="1">
      <c r="A355" s="38"/>
      <c r="B355" s="39"/>
      <c r="C355" s="40"/>
      <c r="D355" s="248" t="s">
        <v>136</v>
      </c>
      <c r="E355" s="40"/>
      <c r="F355" s="249" t="s">
        <v>380</v>
      </c>
      <c r="G355" s="40"/>
      <c r="H355" s="40"/>
      <c r="I355" s="144"/>
      <c r="J355" s="40"/>
      <c r="K355" s="40"/>
      <c r="L355" s="44"/>
      <c r="M355" s="250"/>
      <c r="N355" s="251"/>
      <c r="O355" s="91"/>
      <c r="P355" s="91"/>
      <c r="Q355" s="91"/>
      <c r="R355" s="91"/>
      <c r="S355" s="91"/>
      <c r="T355" s="92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136</v>
      </c>
      <c r="AU355" s="17" t="s">
        <v>90</v>
      </c>
    </row>
    <row r="356" s="13" customFormat="1">
      <c r="A356" s="13"/>
      <c r="B356" s="252"/>
      <c r="C356" s="253"/>
      <c r="D356" s="248" t="s">
        <v>138</v>
      </c>
      <c r="E356" s="254" t="s">
        <v>1</v>
      </c>
      <c r="F356" s="255" t="s">
        <v>372</v>
      </c>
      <c r="G356" s="253"/>
      <c r="H356" s="254" t="s">
        <v>1</v>
      </c>
      <c r="I356" s="256"/>
      <c r="J356" s="253"/>
      <c r="K356" s="253"/>
      <c r="L356" s="257"/>
      <c r="M356" s="258"/>
      <c r="N356" s="259"/>
      <c r="O356" s="259"/>
      <c r="P356" s="259"/>
      <c r="Q356" s="259"/>
      <c r="R356" s="259"/>
      <c r="S356" s="259"/>
      <c r="T356" s="260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61" t="s">
        <v>138</v>
      </c>
      <c r="AU356" s="261" t="s">
        <v>90</v>
      </c>
      <c r="AV356" s="13" t="s">
        <v>88</v>
      </c>
      <c r="AW356" s="13" t="s">
        <v>36</v>
      </c>
      <c r="AX356" s="13" t="s">
        <v>80</v>
      </c>
      <c r="AY356" s="261" t="s">
        <v>127</v>
      </c>
    </row>
    <row r="357" s="13" customFormat="1">
      <c r="A357" s="13"/>
      <c r="B357" s="252"/>
      <c r="C357" s="253"/>
      <c r="D357" s="248" t="s">
        <v>138</v>
      </c>
      <c r="E357" s="254" t="s">
        <v>1</v>
      </c>
      <c r="F357" s="255" t="s">
        <v>140</v>
      </c>
      <c r="G357" s="253"/>
      <c r="H357" s="254" t="s">
        <v>1</v>
      </c>
      <c r="I357" s="256"/>
      <c r="J357" s="253"/>
      <c r="K357" s="253"/>
      <c r="L357" s="257"/>
      <c r="M357" s="258"/>
      <c r="N357" s="259"/>
      <c r="O357" s="259"/>
      <c r="P357" s="259"/>
      <c r="Q357" s="259"/>
      <c r="R357" s="259"/>
      <c r="S357" s="259"/>
      <c r="T357" s="260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61" t="s">
        <v>138</v>
      </c>
      <c r="AU357" s="261" t="s">
        <v>90</v>
      </c>
      <c r="AV357" s="13" t="s">
        <v>88</v>
      </c>
      <c r="AW357" s="13" t="s">
        <v>36</v>
      </c>
      <c r="AX357" s="13" t="s">
        <v>80</v>
      </c>
      <c r="AY357" s="261" t="s">
        <v>127</v>
      </c>
    </row>
    <row r="358" s="14" customFormat="1">
      <c r="A358" s="14"/>
      <c r="B358" s="262"/>
      <c r="C358" s="263"/>
      <c r="D358" s="248" t="s">
        <v>138</v>
      </c>
      <c r="E358" s="264" t="s">
        <v>1</v>
      </c>
      <c r="F358" s="265" t="s">
        <v>174</v>
      </c>
      <c r="G358" s="263"/>
      <c r="H358" s="266">
        <v>20</v>
      </c>
      <c r="I358" s="267"/>
      <c r="J358" s="263"/>
      <c r="K358" s="263"/>
      <c r="L358" s="268"/>
      <c r="M358" s="269"/>
      <c r="N358" s="270"/>
      <c r="O358" s="270"/>
      <c r="P358" s="270"/>
      <c r="Q358" s="270"/>
      <c r="R358" s="270"/>
      <c r="S358" s="270"/>
      <c r="T358" s="271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72" t="s">
        <v>138</v>
      </c>
      <c r="AU358" s="272" t="s">
        <v>90</v>
      </c>
      <c r="AV358" s="14" t="s">
        <v>90</v>
      </c>
      <c r="AW358" s="14" t="s">
        <v>36</v>
      </c>
      <c r="AX358" s="14" t="s">
        <v>80</v>
      </c>
      <c r="AY358" s="272" t="s">
        <v>127</v>
      </c>
    </row>
    <row r="359" s="15" customFormat="1">
      <c r="A359" s="15"/>
      <c r="B359" s="273"/>
      <c r="C359" s="274"/>
      <c r="D359" s="248" t="s">
        <v>138</v>
      </c>
      <c r="E359" s="275" t="s">
        <v>1</v>
      </c>
      <c r="F359" s="276" t="s">
        <v>144</v>
      </c>
      <c r="G359" s="274"/>
      <c r="H359" s="277">
        <v>20</v>
      </c>
      <c r="I359" s="278"/>
      <c r="J359" s="274"/>
      <c r="K359" s="274"/>
      <c r="L359" s="279"/>
      <c r="M359" s="280"/>
      <c r="N359" s="281"/>
      <c r="O359" s="281"/>
      <c r="P359" s="281"/>
      <c r="Q359" s="281"/>
      <c r="R359" s="281"/>
      <c r="S359" s="281"/>
      <c r="T359" s="282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83" t="s">
        <v>138</v>
      </c>
      <c r="AU359" s="283" t="s">
        <v>90</v>
      </c>
      <c r="AV359" s="15" t="s">
        <v>134</v>
      </c>
      <c r="AW359" s="15" t="s">
        <v>36</v>
      </c>
      <c r="AX359" s="15" t="s">
        <v>88</v>
      </c>
      <c r="AY359" s="283" t="s">
        <v>127</v>
      </c>
    </row>
    <row r="360" s="2" customFormat="1" ht="21.75" customHeight="1">
      <c r="A360" s="38"/>
      <c r="B360" s="39"/>
      <c r="C360" s="235" t="s">
        <v>382</v>
      </c>
      <c r="D360" s="235" t="s">
        <v>129</v>
      </c>
      <c r="E360" s="236" t="s">
        <v>383</v>
      </c>
      <c r="F360" s="237" t="s">
        <v>384</v>
      </c>
      <c r="G360" s="238" t="s">
        <v>155</v>
      </c>
      <c r="H360" s="239">
        <v>6</v>
      </c>
      <c r="I360" s="240"/>
      <c r="J360" s="241">
        <f>ROUND(I360*H360,2)</f>
        <v>0</v>
      </c>
      <c r="K360" s="237" t="s">
        <v>1</v>
      </c>
      <c r="L360" s="44"/>
      <c r="M360" s="242" t="s">
        <v>1</v>
      </c>
      <c r="N360" s="243" t="s">
        <v>45</v>
      </c>
      <c r="O360" s="91"/>
      <c r="P360" s="244">
        <f>O360*H360</f>
        <v>0</v>
      </c>
      <c r="Q360" s="244">
        <v>0</v>
      </c>
      <c r="R360" s="244">
        <f>Q360*H360</f>
        <v>0</v>
      </c>
      <c r="S360" s="244">
        <v>0</v>
      </c>
      <c r="T360" s="245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46" t="s">
        <v>134</v>
      </c>
      <c r="AT360" s="246" t="s">
        <v>129</v>
      </c>
      <c r="AU360" s="246" t="s">
        <v>90</v>
      </c>
      <c r="AY360" s="17" t="s">
        <v>127</v>
      </c>
      <c r="BE360" s="247">
        <f>IF(N360="základní",J360,0)</f>
        <v>0</v>
      </c>
      <c r="BF360" s="247">
        <f>IF(N360="snížená",J360,0)</f>
        <v>0</v>
      </c>
      <c r="BG360" s="247">
        <f>IF(N360="zákl. přenesená",J360,0)</f>
        <v>0</v>
      </c>
      <c r="BH360" s="247">
        <f>IF(N360="sníž. přenesená",J360,0)</f>
        <v>0</v>
      </c>
      <c r="BI360" s="247">
        <f>IF(N360="nulová",J360,0)</f>
        <v>0</v>
      </c>
      <c r="BJ360" s="17" t="s">
        <v>88</v>
      </c>
      <c r="BK360" s="247">
        <f>ROUND(I360*H360,2)</f>
        <v>0</v>
      </c>
      <c r="BL360" s="17" t="s">
        <v>134</v>
      </c>
      <c r="BM360" s="246" t="s">
        <v>385</v>
      </c>
    </row>
    <row r="361" s="2" customFormat="1">
      <c r="A361" s="38"/>
      <c r="B361" s="39"/>
      <c r="C361" s="40"/>
      <c r="D361" s="248" t="s">
        <v>136</v>
      </c>
      <c r="E361" s="40"/>
      <c r="F361" s="249" t="s">
        <v>386</v>
      </c>
      <c r="G361" s="40"/>
      <c r="H361" s="40"/>
      <c r="I361" s="144"/>
      <c r="J361" s="40"/>
      <c r="K361" s="40"/>
      <c r="L361" s="44"/>
      <c r="M361" s="250"/>
      <c r="N361" s="251"/>
      <c r="O361" s="91"/>
      <c r="P361" s="91"/>
      <c r="Q361" s="91"/>
      <c r="R361" s="91"/>
      <c r="S361" s="91"/>
      <c r="T361" s="92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136</v>
      </c>
      <c r="AU361" s="17" t="s">
        <v>90</v>
      </c>
    </row>
    <row r="362" s="13" customFormat="1">
      <c r="A362" s="13"/>
      <c r="B362" s="252"/>
      <c r="C362" s="253"/>
      <c r="D362" s="248" t="s">
        <v>138</v>
      </c>
      <c r="E362" s="254" t="s">
        <v>1</v>
      </c>
      <c r="F362" s="255" t="s">
        <v>372</v>
      </c>
      <c r="G362" s="253"/>
      <c r="H362" s="254" t="s">
        <v>1</v>
      </c>
      <c r="I362" s="256"/>
      <c r="J362" s="253"/>
      <c r="K362" s="253"/>
      <c r="L362" s="257"/>
      <c r="M362" s="258"/>
      <c r="N362" s="259"/>
      <c r="O362" s="259"/>
      <c r="P362" s="259"/>
      <c r="Q362" s="259"/>
      <c r="R362" s="259"/>
      <c r="S362" s="259"/>
      <c r="T362" s="260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61" t="s">
        <v>138</v>
      </c>
      <c r="AU362" s="261" t="s">
        <v>90</v>
      </c>
      <c r="AV362" s="13" t="s">
        <v>88</v>
      </c>
      <c r="AW362" s="13" t="s">
        <v>36</v>
      </c>
      <c r="AX362" s="13" t="s">
        <v>80</v>
      </c>
      <c r="AY362" s="261" t="s">
        <v>127</v>
      </c>
    </row>
    <row r="363" s="13" customFormat="1">
      <c r="A363" s="13"/>
      <c r="B363" s="252"/>
      <c r="C363" s="253"/>
      <c r="D363" s="248" t="s">
        <v>138</v>
      </c>
      <c r="E363" s="254" t="s">
        <v>1</v>
      </c>
      <c r="F363" s="255" t="s">
        <v>140</v>
      </c>
      <c r="G363" s="253"/>
      <c r="H363" s="254" t="s">
        <v>1</v>
      </c>
      <c r="I363" s="256"/>
      <c r="J363" s="253"/>
      <c r="K363" s="253"/>
      <c r="L363" s="257"/>
      <c r="M363" s="258"/>
      <c r="N363" s="259"/>
      <c r="O363" s="259"/>
      <c r="P363" s="259"/>
      <c r="Q363" s="259"/>
      <c r="R363" s="259"/>
      <c r="S363" s="259"/>
      <c r="T363" s="260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61" t="s">
        <v>138</v>
      </c>
      <c r="AU363" s="261" t="s">
        <v>90</v>
      </c>
      <c r="AV363" s="13" t="s">
        <v>88</v>
      </c>
      <c r="AW363" s="13" t="s">
        <v>36</v>
      </c>
      <c r="AX363" s="13" t="s">
        <v>80</v>
      </c>
      <c r="AY363" s="261" t="s">
        <v>127</v>
      </c>
    </row>
    <row r="364" s="14" customFormat="1">
      <c r="A364" s="14"/>
      <c r="B364" s="262"/>
      <c r="C364" s="263"/>
      <c r="D364" s="248" t="s">
        <v>138</v>
      </c>
      <c r="E364" s="264" t="s">
        <v>1</v>
      </c>
      <c r="F364" s="265" t="s">
        <v>175</v>
      </c>
      <c r="G364" s="263"/>
      <c r="H364" s="266">
        <v>6</v>
      </c>
      <c r="I364" s="267"/>
      <c r="J364" s="263"/>
      <c r="K364" s="263"/>
      <c r="L364" s="268"/>
      <c r="M364" s="269"/>
      <c r="N364" s="270"/>
      <c r="O364" s="270"/>
      <c r="P364" s="270"/>
      <c r="Q364" s="270"/>
      <c r="R364" s="270"/>
      <c r="S364" s="270"/>
      <c r="T364" s="271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72" t="s">
        <v>138</v>
      </c>
      <c r="AU364" s="272" t="s">
        <v>90</v>
      </c>
      <c r="AV364" s="14" t="s">
        <v>90</v>
      </c>
      <c r="AW364" s="14" t="s">
        <v>36</v>
      </c>
      <c r="AX364" s="14" t="s">
        <v>80</v>
      </c>
      <c r="AY364" s="272" t="s">
        <v>127</v>
      </c>
    </row>
    <row r="365" s="15" customFormat="1">
      <c r="A365" s="15"/>
      <c r="B365" s="273"/>
      <c r="C365" s="274"/>
      <c r="D365" s="248" t="s">
        <v>138</v>
      </c>
      <c r="E365" s="275" t="s">
        <v>1</v>
      </c>
      <c r="F365" s="276" t="s">
        <v>144</v>
      </c>
      <c r="G365" s="274"/>
      <c r="H365" s="277">
        <v>6</v>
      </c>
      <c r="I365" s="278"/>
      <c r="J365" s="274"/>
      <c r="K365" s="274"/>
      <c r="L365" s="279"/>
      <c r="M365" s="280"/>
      <c r="N365" s="281"/>
      <c r="O365" s="281"/>
      <c r="P365" s="281"/>
      <c r="Q365" s="281"/>
      <c r="R365" s="281"/>
      <c r="S365" s="281"/>
      <c r="T365" s="282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83" t="s">
        <v>138</v>
      </c>
      <c r="AU365" s="283" t="s">
        <v>90</v>
      </c>
      <c r="AV365" s="15" t="s">
        <v>134</v>
      </c>
      <c r="AW365" s="15" t="s">
        <v>36</v>
      </c>
      <c r="AX365" s="15" t="s">
        <v>88</v>
      </c>
      <c r="AY365" s="283" t="s">
        <v>127</v>
      </c>
    </row>
    <row r="366" s="2" customFormat="1" ht="16.5" customHeight="1">
      <c r="A366" s="38"/>
      <c r="B366" s="39"/>
      <c r="C366" s="284" t="s">
        <v>387</v>
      </c>
      <c r="D366" s="284" t="s">
        <v>285</v>
      </c>
      <c r="E366" s="285" t="s">
        <v>388</v>
      </c>
      <c r="F366" s="286" t="s">
        <v>389</v>
      </c>
      <c r="G366" s="287" t="s">
        <v>155</v>
      </c>
      <c r="H366" s="288">
        <v>6.0599999999999996</v>
      </c>
      <c r="I366" s="289"/>
      <c r="J366" s="290">
        <f>ROUND(I366*H366,2)</f>
        <v>0</v>
      </c>
      <c r="K366" s="286" t="s">
        <v>1</v>
      </c>
      <c r="L366" s="291"/>
      <c r="M366" s="292" t="s">
        <v>1</v>
      </c>
      <c r="N366" s="293" t="s">
        <v>45</v>
      </c>
      <c r="O366" s="91"/>
      <c r="P366" s="244">
        <f>O366*H366</f>
        <v>0</v>
      </c>
      <c r="Q366" s="244">
        <v>0.022499999999999999</v>
      </c>
      <c r="R366" s="244">
        <f>Q366*H366</f>
        <v>0.13635</v>
      </c>
      <c r="S366" s="244">
        <v>0</v>
      </c>
      <c r="T366" s="245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46" t="s">
        <v>192</v>
      </c>
      <c r="AT366" s="246" t="s">
        <v>285</v>
      </c>
      <c r="AU366" s="246" t="s">
        <v>90</v>
      </c>
      <c r="AY366" s="17" t="s">
        <v>127</v>
      </c>
      <c r="BE366" s="247">
        <f>IF(N366="základní",J366,0)</f>
        <v>0</v>
      </c>
      <c r="BF366" s="247">
        <f>IF(N366="snížená",J366,0)</f>
        <v>0</v>
      </c>
      <c r="BG366" s="247">
        <f>IF(N366="zákl. přenesená",J366,0)</f>
        <v>0</v>
      </c>
      <c r="BH366" s="247">
        <f>IF(N366="sníž. přenesená",J366,0)</f>
        <v>0</v>
      </c>
      <c r="BI366" s="247">
        <f>IF(N366="nulová",J366,0)</f>
        <v>0</v>
      </c>
      <c r="BJ366" s="17" t="s">
        <v>88</v>
      </c>
      <c r="BK366" s="247">
        <f>ROUND(I366*H366,2)</f>
        <v>0</v>
      </c>
      <c r="BL366" s="17" t="s">
        <v>134</v>
      </c>
      <c r="BM366" s="246" t="s">
        <v>390</v>
      </c>
    </row>
    <row r="367" s="2" customFormat="1">
      <c r="A367" s="38"/>
      <c r="B367" s="39"/>
      <c r="C367" s="40"/>
      <c r="D367" s="248" t="s">
        <v>136</v>
      </c>
      <c r="E367" s="40"/>
      <c r="F367" s="249" t="s">
        <v>391</v>
      </c>
      <c r="G367" s="40"/>
      <c r="H367" s="40"/>
      <c r="I367" s="144"/>
      <c r="J367" s="40"/>
      <c r="K367" s="40"/>
      <c r="L367" s="44"/>
      <c r="M367" s="250"/>
      <c r="N367" s="251"/>
      <c r="O367" s="91"/>
      <c r="P367" s="91"/>
      <c r="Q367" s="91"/>
      <c r="R367" s="91"/>
      <c r="S367" s="91"/>
      <c r="T367" s="92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136</v>
      </c>
      <c r="AU367" s="17" t="s">
        <v>90</v>
      </c>
    </row>
    <row r="368" s="13" customFormat="1">
      <c r="A368" s="13"/>
      <c r="B368" s="252"/>
      <c r="C368" s="253"/>
      <c r="D368" s="248" t="s">
        <v>138</v>
      </c>
      <c r="E368" s="254" t="s">
        <v>1</v>
      </c>
      <c r="F368" s="255" t="s">
        <v>372</v>
      </c>
      <c r="G368" s="253"/>
      <c r="H368" s="254" t="s">
        <v>1</v>
      </c>
      <c r="I368" s="256"/>
      <c r="J368" s="253"/>
      <c r="K368" s="253"/>
      <c r="L368" s="257"/>
      <c r="M368" s="258"/>
      <c r="N368" s="259"/>
      <c r="O368" s="259"/>
      <c r="P368" s="259"/>
      <c r="Q368" s="259"/>
      <c r="R368" s="259"/>
      <c r="S368" s="259"/>
      <c r="T368" s="260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61" t="s">
        <v>138</v>
      </c>
      <c r="AU368" s="261" t="s">
        <v>90</v>
      </c>
      <c r="AV368" s="13" t="s">
        <v>88</v>
      </c>
      <c r="AW368" s="13" t="s">
        <v>36</v>
      </c>
      <c r="AX368" s="13" t="s">
        <v>80</v>
      </c>
      <c r="AY368" s="261" t="s">
        <v>127</v>
      </c>
    </row>
    <row r="369" s="13" customFormat="1">
      <c r="A369" s="13"/>
      <c r="B369" s="252"/>
      <c r="C369" s="253"/>
      <c r="D369" s="248" t="s">
        <v>138</v>
      </c>
      <c r="E369" s="254" t="s">
        <v>1</v>
      </c>
      <c r="F369" s="255" t="s">
        <v>140</v>
      </c>
      <c r="G369" s="253"/>
      <c r="H369" s="254" t="s">
        <v>1</v>
      </c>
      <c r="I369" s="256"/>
      <c r="J369" s="253"/>
      <c r="K369" s="253"/>
      <c r="L369" s="257"/>
      <c r="M369" s="258"/>
      <c r="N369" s="259"/>
      <c r="O369" s="259"/>
      <c r="P369" s="259"/>
      <c r="Q369" s="259"/>
      <c r="R369" s="259"/>
      <c r="S369" s="259"/>
      <c r="T369" s="260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61" t="s">
        <v>138</v>
      </c>
      <c r="AU369" s="261" t="s">
        <v>90</v>
      </c>
      <c r="AV369" s="13" t="s">
        <v>88</v>
      </c>
      <c r="AW369" s="13" t="s">
        <v>36</v>
      </c>
      <c r="AX369" s="13" t="s">
        <v>80</v>
      </c>
      <c r="AY369" s="261" t="s">
        <v>127</v>
      </c>
    </row>
    <row r="370" s="14" customFormat="1">
      <c r="A370" s="14"/>
      <c r="B370" s="262"/>
      <c r="C370" s="263"/>
      <c r="D370" s="248" t="s">
        <v>138</v>
      </c>
      <c r="E370" s="264" t="s">
        <v>1</v>
      </c>
      <c r="F370" s="265" t="s">
        <v>175</v>
      </c>
      <c r="G370" s="263"/>
      <c r="H370" s="266">
        <v>6</v>
      </c>
      <c r="I370" s="267"/>
      <c r="J370" s="263"/>
      <c r="K370" s="263"/>
      <c r="L370" s="268"/>
      <c r="M370" s="269"/>
      <c r="N370" s="270"/>
      <c r="O370" s="270"/>
      <c r="P370" s="270"/>
      <c r="Q370" s="270"/>
      <c r="R370" s="270"/>
      <c r="S370" s="270"/>
      <c r="T370" s="271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72" t="s">
        <v>138</v>
      </c>
      <c r="AU370" s="272" t="s">
        <v>90</v>
      </c>
      <c r="AV370" s="14" t="s">
        <v>90</v>
      </c>
      <c r="AW370" s="14" t="s">
        <v>36</v>
      </c>
      <c r="AX370" s="14" t="s">
        <v>80</v>
      </c>
      <c r="AY370" s="272" t="s">
        <v>127</v>
      </c>
    </row>
    <row r="371" s="15" customFormat="1">
      <c r="A371" s="15"/>
      <c r="B371" s="273"/>
      <c r="C371" s="274"/>
      <c r="D371" s="248" t="s">
        <v>138</v>
      </c>
      <c r="E371" s="275" t="s">
        <v>1</v>
      </c>
      <c r="F371" s="276" t="s">
        <v>144</v>
      </c>
      <c r="G371" s="274"/>
      <c r="H371" s="277">
        <v>6</v>
      </c>
      <c r="I371" s="278"/>
      <c r="J371" s="274"/>
      <c r="K371" s="274"/>
      <c r="L371" s="279"/>
      <c r="M371" s="280"/>
      <c r="N371" s="281"/>
      <c r="O371" s="281"/>
      <c r="P371" s="281"/>
      <c r="Q371" s="281"/>
      <c r="R371" s="281"/>
      <c r="S371" s="281"/>
      <c r="T371" s="282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83" t="s">
        <v>138</v>
      </c>
      <c r="AU371" s="283" t="s">
        <v>90</v>
      </c>
      <c r="AV371" s="15" t="s">
        <v>134</v>
      </c>
      <c r="AW371" s="15" t="s">
        <v>36</v>
      </c>
      <c r="AX371" s="15" t="s">
        <v>88</v>
      </c>
      <c r="AY371" s="283" t="s">
        <v>127</v>
      </c>
    </row>
    <row r="372" s="14" customFormat="1">
      <c r="A372" s="14"/>
      <c r="B372" s="262"/>
      <c r="C372" s="263"/>
      <c r="D372" s="248" t="s">
        <v>138</v>
      </c>
      <c r="E372" s="263"/>
      <c r="F372" s="265" t="s">
        <v>392</v>
      </c>
      <c r="G372" s="263"/>
      <c r="H372" s="266">
        <v>6.0599999999999996</v>
      </c>
      <c r="I372" s="267"/>
      <c r="J372" s="263"/>
      <c r="K372" s="263"/>
      <c r="L372" s="268"/>
      <c r="M372" s="269"/>
      <c r="N372" s="270"/>
      <c r="O372" s="270"/>
      <c r="P372" s="270"/>
      <c r="Q372" s="270"/>
      <c r="R372" s="270"/>
      <c r="S372" s="270"/>
      <c r="T372" s="271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72" t="s">
        <v>138</v>
      </c>
      <c r="AU372" s="272" t="s">
        <v>90</v>
      </c>
      <c r="AV372" s="14" t="s">
        <v>90</v>
      </c>
      <c r="AW372" s="14" t="s">
        <v>4</v>
      </c>
      <c r="AX372" s="14" t="s">
        <v>88</v>
      </c>
      <c r="AY372" s="272" t="s">
        <v>127</v>
      </c>
    </row>
    <row r="373" s="2" customFormat="1" ht="21.75" customHeight="1">
      <c r="A373" s="38"/>
      <c r="B373" s="39"/>
      <c r="C373" s="235" t="s">
        <v>393</v>
      </c>
      <c r="D373" s="235" t="s">
        <v>129</v>
      </c>
      <c r="E373" s="236" t="s">
        <v>394</v>
      </c>
      <c r="F373" s="237" t="s">
        <v>395</v>
      </c>
      <c r="G373" s="238" t="s">
        <v>195</v>
      </c>
      <c r="H373" s="239">
        <v>1</v>
      </c>
      <c r="I373" s="240"/>
      <c r="J373" s="241">
        <f>ROUND(I373*H373,2)</f>
        <v>0</v>
      </c>
      <c r="K373" s="237" t="s">
        <v>133</v>
      </c>
      <c r="L373" s="44"/>
      <c r="M373" s="242" t="s">
        <v>1</v>
      </c>
      <c r="N373" s="243" t="s">
        <v>45</v>
      </c>
      <c r="O373" s="91"/>
      <c r="P373" s="244">
        <f>O373*H373</f>
        <v>0</v>
      </c>
      <c r="Q373" s="244">
        <v>0.00167</v>
      </c>
      <c r="R373" s="244">
        <f>Q373*H373</f>
        <v>0.00167</v>
      </c>
      <c r="S373" s="244">
        <v>0</v>
      </c>
      <c r="T373" s="245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46" t="s">
        <v>134</v>
      </c>
      <c r="AT373" s="246" t="s">
        <v>129</v>
      </c>
      <c r="AU373" s="246" t="s">
        <v>90</v>
      </c>
      <c r="AY373" s="17" t="s">
        <v>127</v>
      </c>
      <c r="BE373" s="247">
        <f>IF(N373="základní",J373,0)</f>
        <v>0</v>
      </c>
      <c r="BF373" s="247">
        <f>IF(N373="snížená",J373,0)</f>
        <v>0</v>
      </c>
      <c r="BG373" s="247">
        <f>IF(N373="zákl. přenesená",J373,0)</f>
        <v>0</v>
      </c>
      <c r="BH373" s="247">
        <f>IF(N373="sníž. přenesená",J373,0)</f>
        <v>0</v>
      </c>
      <c r="BI373" s="247">
        <f>IF(N373="nulová",J373,0)</f>
        <v>0</v>
      </c>
      <c r="BJ373" s="17" t="s">
        <v>88</v>
      </c>
      <c r="BK373" s="247">
        <f>ROUND(I373*H373,2)</f>
        <v>0</v>
      </c>
      <c r="BL373" s="17" t="s">
        <v>134</v>
      </c>
      <c r="BM373" s="246" t="s">
        <v>396</v>
      </c>
    </row>
    <row r="374" s="2" customFormat="1">
      <c r="A374" s="38"/>
      <c r="B374" s="39"/>
      <c r="C374" s="40"/>
      <c r="D374" s="248" t="s">
        <v>136</v>
      </c>
      <c r="E374" s="40"/>
      <c r="F374" s="249" t="s">
        <v>397</v>
      </c>
      <c r="G374" s="40"/>
      <c r="H374" s="40"/>
      <c r="I374" s="144"/>
      <c r="J374" s="40"/>
      <c r="K374" s="40"/>
      <c r="L374" s="44"/>
      <c r="M374" s="250"/>
      <c r="N374" s="251"/>
      <c r="O374" s="91"/>
      <c r="P374" s="91"/>
      <c r="Q374" s="91"/>
      <c r="R374" s="91"/>
      <c r="S374" s="91"/>
      <c r="T374" s="92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136</v>
      </c>
      <c r="AU374" s="17" t="s">
        <v>90</v>
      </c>
    </row>
    <row r="375" s="13" customFormat="1">
      <c r="A375" s="13"/>
      <c r="B375" s="252"/>
      <c r="C375" s="253"/>
      <c r="D375" s="248" t="s">
        <v>138</v>
      </c>
      <c r="E375" s="254" t="s">
        <v>1</v>
      </c>
      <c r="F375" s="255" t="s">
        <v>372</v>
      </c>
      <c r="G375" s="253"/>
      <c r="H375" s="254" t="s">
        <v>1</v>
      </c>
      <c r="I375" s="256"/>
      <c r="J375" s="253"/>
      <c r="K375" s="253"/>
      <c r="L375" s="257"/>
      <c r="M375" s="258"/>
      <c r="N375" s="259"/>
      <c r="O375" s="259"/>
      <c r="P375" s="259"/>
      <c r="Q375" s="259"/>
      <c r="R375" s="259"/>
      <c r="S375" s="259"/>
      <c r="T375" s="260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61" t="s">
        <v>138</v>
      </c>
      <c r="AU375" s="261" t="s">
        <v>90</v>
      </c>
      <c r="AV375" s="13" t="s">
        <v>88</v>
      </c>
      <c r="AW375" s="13" t="s">
        <v>36</v>
      </c>
      <c r="AX375" s="13" t="s">
        <v>80</v>
      </c>
      <c r="AY375" s="261" t="s">
        <v>127</v>
      </c>
    </row>
    <row r="376" s="13" customFormat="1">
      <c r="A376" s="13"/>
      <c r="B376" s="252"/>
      <c r="C376" s="253"/>
      <c r="D376" s="248" t="s">
        <v>138</v>
      </c>
      <c r="E376" s="254" t="s">
        <v>1</v>
      </c>
      <c r="F376" s="255" t="s">
        <v>140</v>
      </c>
      <c r="G376" s="253"/>
      <c r="H376" s="254" t="s">
        <v>1</v>
      </c>
      <c r="I376" s="256"/>
      <c r="J376" s="253"/>
      <c r="K376" s="253"/>
      <c r="L376" s="257"/>
      <c r="M376" s="258"/>
      <c r="N376" s="259"/>
      <c r="O376" s="259"/>
      <c r="P376" s="259"/>
      <c r="Q376" s="259"/>
      <c r="R376" s="259"/>
      <c r="S376" s="259"/>
      <c r="T376" s="260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61" t="s">
        <v>138</v>
      </c>
      <c r="AU376" s="261" t="s">
        <v>90</v>
      </c>
      <c r="AV376" s="13" t="s">
        <v>88</v>
      </c>
      <c r="AW376" s="13" t="s">
        <v>36</v>
      </c>
      <c r="AX376" s="13" t="s">
        <v>80</v>
      </c>
      <c r="AY376" s="261" t="s">
        <v>127</v>
      </c>
    </row>
    <row r="377" s="14" customFormat="1">
      <c r="A377" s="14"/>
      <c r="B377" s="262"/>
      <c r="C377" s="263"/>
      <c r="D377" s="248" t="s">
        <v>138</v>
      </c>
      <c r="E377" s="264" t="s">
        <v>1</v>
      </c>
      <c r="F377" s="265" t="s">
        <v>88</v>
      </c>
      <c r="G377" s="263"/>
      <c r="H377" s="266">
        <v>1</v>
      </c>
      <c r="I377" s="267"/>
      <c r="J377" s="263"/>
      <c r="K377" s="263"/>
      <c r="L377" s="268"/>
      <c r="M377" s="269"/>
      <c r="N377" s="270"/>
      <c r="O377" s="270"/>
      <c r="P377" s="270"/>
      <c r="Q377" s="270"/>
      <c r="R377" s="270"/>
      <c r="S377" s="270"/>
      <c r="T377" s="271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72" t="s">
        <v>138</v>
      </c>
      <c r="AU377" s="272" t="s">
        <v>90</v>
      </c>
      <c r="AV377" s="14" t="s">
        <v>90</v>
      </c>
      <c r="AW377" s="14" t="s">
        <v>36</v>
      </c>
      <c r="AX377" s="14" t="s">
        <v>88</v>
      </c>
      <c r="AY377" s="272" t="s">
        <v>127</v>
      </c>
    </row>
    <row r="378" s="2" customFormat="1" ht="16.5" customHeight="1">
      <c r="A378" s="38"/>
      <c r="B378" s="39"/>
      <c r="C378" s="284" t="s">
        <v>398</v>
      </c>
      <c r="D378" s="284" t="s">
        <v>285</v>
      </c>
      <c r="E378" s="285" t="s">
        <v>399</v>
      </c>
      <c r="F378" s="286" t="s">
        <v>400</v>
      </c>
      <c r="G378" s="287" t="s">
        <v>195</v>
      </c>
      <c r="H378" s="288">
        <v>1.01</v>
      </c>
      <c r="I378" s="289"/>
      <c r="J378" s="290">
        <f>ROUND(I378*H378,2)</f>
        <v>0</v>
      </c>
      <c r="K378" s="286" t="s">
        <v>133</v>
      </c>
      <c r="L378" s="291"/>
      <c r="M378" s="292" t="s">
        <v>1</v>
      </c>
      <c r="N378" s="293" t="s">
        <v>45</v>
      </c>
      <c r="O378" s="91"/>
      <c r="P378" s="244">
        <f>O378*H378</f>
        <v>0</v>
      </c>
      <c r="Q378" s="244">
        <v>0.0141</v>
      </c>
      <c r="R378" s="244">
        <f>Q378*H378</f>
        <v>0.014241</v>
      </c>
      <c r="S378" s="244">
        <v>0</v>
      </c>
      <c r="T378" s="245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46" t="s">
        <v>192</v>
      </c>
      <c r="AT378" s="246" t="s">
        <v>285</v>
      </c>
      <c r="AU378" s="246" t="s">
        <v>90</v>
      </c>
      <c r="AY378" s="17" t="s">
        <v>127</v>
      </c>
      <c r="BE378" s="247">
        <f>IF(N378="základní",J378,0)</f>
        <v>0</v>
      </c>
      <c r="BF378" s="247">
        <f>IF(N378="snížená",J378,0)</f>
        <v>0</v>
      </c>
      <c r="BG378" s="247">
        <f>IF(N378="zákl. přenesená",J378,0)</f>
        <v>0</v>
      </c>
      <c r="BH378" s="247">
        <f>IF(N378="sníž. přenesená",J378,0)</f>
        <v>0</v>
      </c>
      <c r="BI378" s="247">
        <f>IF(N378="nulová",J378,0)</f>
        <v>0</v>
      </c>
      <c r="BJ378" s="17" t="s">
        <v>88</v>
      </c>
      <c r="BK378" s="247">
        <f>ROUND(I378*H378,2)</f>
        <v>0</v>
      </c>
      <c r="BL378" s="17" t="s">
        <v>134</v>
      </c>
      <c r="BM378" s="246" t="s">
        <v>401</v>
      </c>
    </row>
    <row r="379" s="2" customFormat="1">
      <c r="A379" s="38"/>
      <c r="B379" s="39"/>
      <c r="C379" s="40"/>
      <c r="D379" s="248" t="s">
        <v>136</v>
      </c>
      <c r="E379" s="40"/>
      <c r="F379" s="249" t="s">
        <v>400</v>
      </c>
      <c r="G379" s="40"/>
      <c r="H379" s="40"/>
      <c r="I379" s="144"/>
      <c r="J379" s="40"/>
      <c r="K379" s="40"/>
      <c r="L379" s="44"/>
      <c r="M379" s="250"/>
      <c r="N379" s="251"/>
      <c r="O379" s="91"/>
      <c r="P379" s="91"/>
      <c r="Q379" s="91"/>
      <c r="R379" s="91"/>
      <c r="S379" s="91"/>
      <c r="T379" s="92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T379" s="17" t="s">
        <v>136</v>
      </c>
      <c r="AU379" s="17" t="s">
        <v>90</v>
      </c>
    </row>
    <row r="380" s="13" customFormat="1">
      <c r="A380" s="13"/>
      <c r="B380" s="252"/>
      <c r="C380" s="253"/>
      <c r="D380" s="248" t="s">
        <v>138</v>
      </c>
      <c r="E380" s="254" t="s">
        <v>1</v>
      </c>
      <c r="F380" s="255" t="s">
        <v>372</v>
      </c>
      <c r="G380" s="253"/>
      <c r="H380" s="254" t="s">
        <v>1</v>
      </c>
      <c r="I380" s="256"/>
      <c r="J380" s="253"/>
      <c r="K380" s="253"/>
      <c r="L380" s="257"/>
      <c r="M380" s="258"/>
      <c r="N380" s="259"/>
      <c r="O380" s="259"/>
      <c r="P380" s="259"/>
      <c r="Q380" s="259"/>
      <c r="R380" s="259"/>
      <c r="S380" s="259"/>
      <c r="T380" s="260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61" t="s">
        <v>138</v>
      </c>
      <c r="AU380" s="261" t="s">
        <v>90</v>
      </c>
      <c r="AV380" s="13" t="s">
        <v>88</v>
      </c>
      <c r="AW380" s="13" t="s">
        <v>36</v>
      </c>
      <c r="AX380" s="13" t="s">
        <v>80</v>
      </c>
      <c r="AY380" s="261" t="s">
        <v>127</v>
      </c>
    </row>
    <row r="381" s="13" customFormat="1">
      <c r="A381" s="13"/>
      <c r="B381" s="252"/>
      <c r="C381" s="253"/>
      <c r="D381" s="248" t="s">
        <v>138</v>
      </c>
      <c r="E381" s="254" t="s">
        <v>1</v>
      </c>
      <c r="F381" s="255" t="s">
        <v>140</v>
      </c>
      <c r="G381" s="253"/>
      <c r="H381" s="254" t="s">
        <v>1</v>
      </c>
      <c r="I381" s="256"/>
      <c r="J381" s="253"/>
      <c r="K381" s="253"/>
      <c r="L381" s="257"/>
      <c r="M381" s="258"/>
      <c r="N381" s="259"/>
      <c r="O381" s="259"/>
      <c r="P381" s="259"/>
      <c r="Q381" s="259"/>
      <c r="R381" s="259"/>
      <c r="S381" s="259"/>
      <c r="T381" s="260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61" t="s">
        <v>138</v>
      </c>
      <c r="AU381" s="261" t="s">
        <v>90</v>
      </c>
      <c r="AV381" s="13" t="s">
        <v>88</v>
      </c>
      <c r="AW381" s="13" t="s">
        <v>36</v>
      </c>
      <c r="AX381" s="13" t="s">
        <v>80</v>
      </c>
      <c r="AY381" s="261" t="s">
        <v>127</v>
      </c>
    </row>
    <row r="382" s="14" customFormat="1">
      <c r="A382" s="14"/>
      <c r="B382" s="262"/>
      <c r="C382" s="263"/>
      <c r="D382" s="248" t="s">
        <v>138</v>
      </c>
      <c r="E382" s="264" t="s">
        <v>1</v>
      </c>
      <c r="F382" s="265" t="s">
        <v>88</v>
      </c>
      <c r="G382" s="263"/>
      <c r="H382" s="266">
        <v>1</v>
      </c>
      <c r="I382" s="267"/>
      <c r="J382" s="263"/>
      <c r="K382" s="263"/>
      <c r="L382" s="268"/>
      <c r="M382" s="269"/>
      <c r="N382" s="270"/>
      <c r="O382" s="270"/>
      <c r="P382" s="270"/>
      <c r="Q382" s="270"/>
      <c r="R382" s="270"/>
      <c r="S382" s="270"/>
      <c r="T382" s="271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72" t="s">
        <v>138</v>
      </c>
      <c r="AU382" s="272" t="s">
        <v>90</v>
      </c>
      <c r="AV382" s="14" t="s">
        <v>90</v>
      </c>
      <c r="AW382" s="14" t="s">
        <v>36</v>
      </c>
      <c r="AX382" s="14" t="s">
        <v>88</v>
      </c>
      <c r="AY382" s="272" t="s">
        <v>127</v>
      </c>
    </row>
    <row r="383" s="14" customFormat="1">
      <c r="A383" s="14"/>
      <c r="B383" s="262"/>
      <c r="C383" s="263"/>
      <c r="D383" s="248" t="s">
        <v>138</v>
      </c>
      <c r="E383" s="263"/>
      <c r="F383" s="265" t="s">
        <v>402</v>
      </c>
      <c r="G383" s="263"/>
      <c r="H383" s="266">
        <v>1.01</v>
      </c>
      <c r="I383" s="267"/>
      <c r="J383" s="263"/>
      <c r="K383" s="263"/>
      <c r="L383" s="268"/>
      <c r="M383" s="269"/>
      <c r="N383" s="270"/>
      <c r="O383" s="270"/>
      <c r="P383" s="270"/>
      <c r="Q383" s="270"/>
      <c r="R383" s="270"/>
      <c r="S383" s="270"/>
      <c r="T383" s="271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72" t="s">
        <v>138</v>
      </c>
      <c r="AU383" s="272" t="s">
        <v>90</v>
      </c>
      <c r="AV383" s="14" t="s">
        <v>90</v>
      </c>
      <c r="AW383" s="14" t="s">
        <v>4</v>
      </c>
      <c r="AX383" s="14" t="s">
        <v>88</v>
      </c>
      <c r="AY383" s="272" t="s">
        <v>127</v>
      </c>
    </row>
    <row r="384" s="2" customFormat="1" ht="21.75" customHeight="1">
      <c r="A384" s="38"/>
      <c r="B384" s="39"/>
      <c r="C384" s="235" t="s">
        <v>403</v>
      </c>
      <c r="D384" s="235" t="s">
        <v>129</v>
      </c>
      <c r="E384" s="236" t="s">
        <v>404</v>
      </c>
      <c r="F384" s="237" t="s">
        <v>405</v>
      </c>
      <c r="G384" s="238" t="s">
        <v>195</v>
      </c>
      <c r="H384" s="239">
        <v>3</v>
      </c>
      <c r="I384" s="240"/>
      <c r="J384" s="241">
        <f>ROUND(I384*H384,2)</f>
        <v>0</v>
      </c>
      <c r="K384" s="237" t="s">
        <v>133</v>
      </c>
      <c r="L384" s="44"/>
      <c r="M384" s="242" t="s">
        <v>1</v>
      </c>
      <c r="N384" s="243" t="s">
        <v>45</v>
      </c>
      <c r="O384" s="91"/>
      <c r="P384" s="244">
        <f>O384*H384</f>
        <v>0</v>
      </c>
      <c r="Q384" s="244">
        <v>0</v>
      </c>
      <c r="R384" s="244">
        <f>Q384*H384</f>
        <v>0</v>
      </c>
      <c r="S384" s="244">
        <v>0</v>
      </c>
      <c r="T384" s="245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46" t="s">
        <v>134</v>
      </c>
      <c r="AT384" s="246" t="s">
        <v>129</v>
      </c>
      <c r="AU384" s="246" t="s">
        <v>90</v>
      </c>
      <c r="AY384" s="17" t="s">
        <v>127</v>
      </c>
      <c r="BE384" s="247">
        <f>IF(N384="základní",J384,0)</f>
        <v>0</v>
      </c>
      <c r="BF384" s="247">
        <f>IF(N384="snížená",J384,0)</f>
        <v>0</v>
      </c>
      <c r="BG384" s="247">
        <f>IF(N384="zákl. přenesená",J384,0)</f>
        <v>0</v>
      </c>
      <c r="BH384" s="247">
        <f>IF(N384="sníž. přenesená",J384,0)</f>
        <v>0</v>
      </c>
      <c r="BI384" s="247">
        <f>IF(N384="nulová",J384,0)</f>
        <v>0</v>
      </c>
      <c r="BJ384" s="17" t="s">
        <v>88</v>
      </c>
      <c r="BK384" s="247">
        <f>ROUND(I384*H384,2)</f>
        <v>0</v>
      </c>
      <c r="BL384" s="17" t="s">
        <v>134</v>
      </c>
      <c r="BM384" s="246" t="s">
        <v>406</v>
      </c>
    </row>
    <row r="385" s="2" customFormat="1">
      <c r="A385" s="38"/>
      <c r="B385" s="39"/>
      <c r="C385" s="40"/>
      <c r="D385" s="248" t="s">
        <v>136</v>
      </c>
      <c r="E385" s="40"/>
      <c r="F385" s="249" t="s">
        <v>407</v>
      </c>
      <c r="G385" s="40"/>
      <c r="H385" s="40"/>
      <c r="I385" s="144"/>
      <c r="J385" s="40"/>
      <c r="K385" s="40"/>
      <c r="L385" s="44"/>
      <c r="M385" s="250"/>
      <c r="N385" s="251"/>
      <c r="O385" s="91"/>
      <c r="P385" s="91"/>
      <c r="Q385" s="91"/>
      <c r="R385" s="91"/>
      <c r="S385" s="91"/>
      <c r="T385" s="92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T385" s="17" t="s">
        <v>136</v>
      </c>
      <c r="AU385" s="17" t="s">
        <v>90</v>
      </c>
    </row>
    <row r="386" s="13" customFormat="1">
      <c r="A386" s="13"/>
      <c r="B386" s="252"/>
      <c r="C386" s="253"/>
      <c r="D386" s="248" t="s">
        <v>138</v>
      </c>
      <c r="E386" s="254" t="s">
        <v>1</v>
      </c>
      <c r="F386" s="255" t="s">
        <v>372</v>
      </c>
      <c r="G386" s="253"/>
      <c r="H386" s="254" t="s">
        <v>1</v>
      </c>
      <c r="I386" s="256"/>
      <c r="J386" s="253"/>
      <c r="K386" s="253"/>
      <c r="L386" s="257"/>
      <c r="M386" s="258"/>
      <c r="N386" s="259"/>
      <c r="O386" s="259"/>
      <c r="P386" s="259"/>
      <c r="Q386" s="259"/>
      <c r="R386" s="259"/>
      <c r="S386" s="259"/>
      <c r="T386" s="260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61" t="s">
        <v>138</v>
      </c>
      <c r="AU386" s="261" t="s">
        <v>90</v>
      </c>
      <c r="AV386" s="13" t="s">
        <v>88</v>
      </c>
      <c r="AW386" s="13" t="s">
        <v>36</v>
      </c>
      <c r="AX386" s="13" t="s">
        <v>80</v>
      </c>
      <c r="AY386" s="261" t="s">
        <v>127</v>
      </c>
    </row>
    <row r="387" s="13" customFormat="1">
      <c r="A387" s="13"/>
      <c r="B387" s="252"/>
      <c r="C387" s="253"/>
      <c r="D387" s="248" t="s">
        <v>138</v>
      </c>
      <c r="E387" s="254" t="s">
        <v>1</v>
      </c>
      <c r="F387" s="255" t="s">
        <v>140</v>
      </c>
      <c r="G387" s="253"/>
      <c r="H387" s="254" t="s">
        <v>1</v>
      </c>
      <c r="I387" s="256"/>
      <c r="J387" s="253"/>
      <c r="K387" s="253"/>
      <c r="L387" s="257"/>
      <c r="M387" s="258"/>
      <c r="N387" s="259"/>
      <c r="O387" s="259"/>
      <c r="P387" s="259"/>
      <c r="Q387" s="259"/>
      <c r="R387" s="259"/>
      <c r="S387" s="259"/>
      <c r="T387" s="260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61" t="s">
        <v>138</v>
      </c>
      <c r="AU387" s="261" t="s">
        <v>90</v>
      </c>
      <c r="AV387" s="13" t="s">
        <v>88</v>
      </c>
      <c r="AW387" s="13" t="s">
        <v>36</v>
      </c>
      <c r="AX387" s="13" t="s">
        <v>80</v>
      </c>
      <c r="AY387" s="261" t="s">
        <v>127</v>
      </c>
    </row>
    <row r="388" s="14" customFormat="1">
      <c r="A388" s="14"/>
      <c r="B388" s="262"/>
      <c r="C388" s="263"/>
      <c r="D388" s="248" t="s">
        <v>138</v>
      </c>
      <c r="E388" s="264" t="s">
        <v>1</v>
      </c>
      <c r="F388" s="265" t="s">
        <v>408</v>
      </c>
      <c r="G388" s="263"/>
      <c r="H388" s="266">
        <v>3</v>
      </c>
      <c r="I388" s="267"/>
      <c r="J388" s="263"/>
      <c r="K388" s="263"/>
      <c r="L388" s="268"/>
      <c r="M388" s="269"/>
      <c r="N388" s="270"/>
      <c r="O388" s="270"/>
      <c r="P388" s="270"/>
      <c r="Q388" s="270"/>
      <c r="R388" s="270"/>
      <c r="S388" s="270"/>
      <c r="T388" s="271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72" t="s">
        <v>138</v>
      </c>
      <c r="AU388" s="272" t="s">
        <v>90</v>
      </c>
      <c r="AV388" s="14" t="s">
        <v>90</v>
      </c>
      <c r="AW388" s="14" t="s">
        <v>36</v>
      </c>
      <c r="AX388" s="14" t="s">
        <v>80</v>
      </c>
      <c r="AY388" s="272" t="s">
        <v>127</v>
      </c>
    </row>
    <row r="389" s="15" customFormat="1">
      <c r="A389" s="15"/>
      <c r="B389" s="273"/>
      <c r="C389" s="274"/>
      <c r="D389" s="248" t="s">
        <v>138</v>
      </c>
      <c r="E389" s="275" t="s">
        <v>1</v>
      </c>
      <c r="F389" s="276" t="s">
        <v>144</v>
      </c>
      <c r="G389" s="274"/>
      <c r="H389" s="277">
        <v>3</v>
      </c>
      <c r="I389" s="278"/>
      <c r="J389" s="274"/>
      <c r="K389" s="274"/>
      <c r="L389" s="279"/>
      <c r="M389" s="280"/>
      <c r="N389" s="281"/>
      <c r="O389" s="281"/>
      <c r="P389" s="281"/>
      <c r="Q389" s="281"/>
      <c r="R389" s="281"/>
      <c r="S389" s="281"/>
      <c r="T389" s="282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83" t="s">
        <v>138</v>
      </c>
      <c r="AU389" s="283" t="s">
        <v>90</v>
      </c>
      <c r="AV389" s="15" t="s">
        <v>134</v>
      </c>
      <c r="AW389" s="15" t="s">
        <v>36</v>
      </c>
      <c r="AX389" s="15" t="s">
        <v>88</v>
      </c>
      <c r="AY389" s="283" t="s">
        <v>127</v>
      </c>
    </row>
    <row r="390" s="2" customFormat="1" ht="21.75" customHeight="1">
      <c r="A390" s="38"/>
      <c r="B390" s="39"/>
      <c r="C390" s="284" t="s">
        <v>409</v>
      </c>
      <c r="D390" s="284" t="s">
        <v>285</v>
      </c>
      <c r="E390" s="285" t="s">
        <v>410</v>
      </c>
      <c r="F390" s="286" t="s">
        <v>411</v>
      </c>
      <c r="G390" s="287" t="s">
        <v>195</v>
      </c>
      <c r="H390" s="288">
        <v>2.02</v>
      </c>
      <c r="I390" s="289"/>
      <c r="J390" s="290">
        <f>ROUND(I390*H390,2)</f>
        <v>0</v>
      </c>
      <c r="K390" s="286" t="s">
        <v>133</v>
      </c>
      <c r="L390" s="291"/>
      <c r="M390" s="292" t="s">
        <v>1</v>
      </c>
      <c r="N390" s="293" t="s">
        <v>45</v>
      </c>
      <c r="O390" s="91"/>
      <c r="P390" s="244">
        <f>O390*H390</f>
        <v>0</v>
      </c>
      <c r="Q390" s="244">
        <v>0.0088000000000000005</v>
      </c>
      <c r="R390" s="244">
        <f>Q390*H390</f>
        <v>0.017776</v>
      </c>
      <c r="S390" s="244">
        <v>0</v>
      </c>
      <c r="T390" s="245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46" t="s">
        <v>192</v>
      </c>
      <c r="AT390" s="246" t="s">
        <v>285</v>
      </c>
      <c r="AU390" s="246" t="s">
        <v>90</v>
      </c>
      <c r="AY390" s="17" t="s">
        <v>127</v>
      </c>
      <c r="BE390" s="247">
        <f>IF(N390="základní",J390,0)</f>
        <v>0</v>
      </c>
      <c r="BF390" s="247">
        <f>IF(N390="snížená",J390,0)</f>
        <v>0</v>
      </c>
      <c r="BG390" s="247">
        <f>IF(N390="zákl. přenesená",J390,0)</f>
        <v>0</v>
      </c>
      <c r="BH390" s="247">
        <f>IF(N390="sníž. přenesená",J390,0)</f>
        <v>0</v>
      </c>
      <c r="BI390" s="247">
        <f>IF(N390="nulová",J390,0)</f>
        <v>0</v>
      </c>
      <c r="BJ390" s="17" t="s">
        <v>88</v>
      </c>
      <c r="BK390" s="247">
        <f>ROUND(I390*H390,2)</f>
        <v>0</v>
      </c>
      <c r="BL390" s="17" t="s">
        <v>134</v>
      </c>
      <c r="BM390" s="246" t="s">
        <v>412</v>
      </c>
    </row>
    <row r="391" s="2" customFormat="1">
      <c r="A391" s="38"/>
      <c r="B391" s="39"/>
      <c r="C391" s="40"/>
      <c r="D391" s="248" t="s">
        <v>136</v>
      </c>
      <c r="E391" s="40"/>
      <c r="F391" s="249" t="s">
        <v>411</v>
      </c>
      <c r="G391" s="40"/>
      <c r="H391" s="40"/>
      <c r="I391" s="144"/>
      <c r="J391" s="40"/>
      <c r="K391" s="40"/>
      <c r="L391" s="44"/>
      <c r="M391" s="250"/>
      <c r="N391" s="251"/>
      <c r="O391" s="91"/>
      <c r="P391" s="91"/>
      <c r="Q391" s="91"/>
      <c r="R391" s="91"/>
      <c r="S391" s="91"/>
      <c r="T391" s="92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7" t="s">
        <v>136</v>
      </c>
      <c r="AU391" s="17" t="s">
        <v>90</v>
      </c>
    </row>
    <row r="392" s="13" customFormat="1">
      <c r="A392" s="13"/>
      <c r="B392" s="252"/>
      <c r="C392" s="253"/>
      <c r="D392" s="248" t="s">
        <v>138</v>
      </c>
      <c r="E392" s="254" t="s">
        <v>1</v>
      </c>
      <c r="F392" s="255" t="s">
        <v>372</v>
      </c>
      <c r="G392" s="253"/>
      <c r="H392" s="254" t="s">
        <v>1</v>
      </c>
      <c r="I392" s="256"/>
      <c r="J392" s="253"/>
      <c r="K392" s="253"/>
      <c r="L392" s="257"/>
      <c r="M392" s="258"/>
      <c r="N392" s="259"/>
      <c r="O392" s="259"/>
      <c r="P392" s="259"/>
      <c r="Q392" s="259"/>
      <c r="R392" s="259"/>
      <c r="S392" s="259"/>
      <c r="T392" s="260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61" t="s">
        <v>138</v>
      </c>
      <c r="AU392" s="261" t="s">
        <v>90</v>
      </c>
      <c r="AV392" s="13" t="s">
        <v>88</v>
      </c>
      <c r="AW392" s="13" t="s">
        <v>36</v>
      </c>
      <c r="AX392" s="13" t="s">
        <v>80</v>
      </c>
      <c r="AY392" s="261" t="s">
        <v>127</v>
      </c>
    </row>
    <row r="393" s="13" customFormat="1">
      <c r="A393" s="13"/>
      <c r="B393" s="252"/>
      <c r="C393" s="253"/>
      <c r="D393" s="248" t="s">
        <v>138</v>
      </c>
      <c r="E393" s="254" t="s">
        <v>1</v>
      </c>
      <c r="F393" s="255" t="s">
        <v>140</v>
      </c>
      <c r="G393" s="253"/>
      <c r="H393" s="254" t="s">
        <v>1</v>
      </c>
      <c r="I393" s="256"/>
      <c r="J393" s="253"/>
      <c r="K393" s="253"/>
      <c r="L393" s="257"/>
      <c r="M393" s="258"/>
      <c r="N393" s="259"/>
      <c r="O393" s="259"/>
      <c r="P393" s="259"/>
      <c r="Q393" s="259"/>
      <c r="R393" s="259"/>
      <c r="S393" s="259"/>
      <c r="T393" s="260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61" t="s">
        <v>138</v>
      </c>
      <c r="AU393" s="261" t="s">
        <v>90</v>
      </c>
      <c r="AV393" s="13" t="s">
        <v>88</v>
      </c>
      <c r="AW393" s="13" t="s">
        <v>36</v>
      </c>
      <c r="AX393" s="13" t="s">
        <v>80</v>
      </c>
      <c r="AY393" s="261" t="s">
        <v>127</v>
      </c>
    </row>
    <row r="394" s="14" customFormat="1">
      <c r="A394" s="14"/>
      <c r="B394" s="262"/>
      <c r="C394" s="263"/>
      <c r="D394" s="248" t="s">
        <v>138</v>
      </c>
      <c r="E394" s="264" t="s">
        <v>1</v>
      </c>
      <c r="F394" s="265" t="s">
        <v>90</v>
      </c>
      <c r="G394" s="263"/>
      <c r="H394" s="266">
        <v>2</v>
      </c>
      <c r="I394" s="267"/>
      <c r="J394" s="263"/>
      <c r="K394" s="263"/>
      <c r="L394" s="268"/>
      <c r="M394" s="269"/>
      <c r="N394" s="270"/>
      <c r="O394" s="270"/>
      <c r="P394" s="270"/>
      <c r="Q394" s="270"/>
      <c r="R394" s="270"/>
      <c r="S394" s="270"/>
      <c r="T394" s="271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72" t="s">
        <v>138</v>
      </c>
      <c r="AU394" s="272" t="s">
        <v>90</v>
      </c>
      <c r="AV394" s="14" t="s">
        <v>90</v>
      </c>
      <c r="AW394" s="14" t="s">
        <v>36</v>
      </c>
      <c r="AX394" s="14" t="s">
        <v>80</v>
      </c>
      <c r="AY394" s="272" t="s">
        <v>127</v>
      </c>
    </row>
    <row r="395" s="15" customFormat="1">
      <c r="A395" s="15"/>
      <c r="B395" s="273"/>
      <c r="C395" s="274"/>
      <c r="D395" s="248" t="s">
        <v>138</v>
      </c>
      <c r="E395" s="275" t="s">
        <v>1</v>
      </c>
      <c r="F395" s="276" t="s">
        <v>144</v>
      </c>
      <c r="G395" s="274"/>
      <c r="H395" s="277">
        <v>2</v>
      </c>
      <c r="I395" s="278"/>
      <c r="J395" s="274"/>
      <c r="K395" s="274"/>
      <c r="L395" s="279"/>
      <c r="M395" s="280"/>
      <c r="N395" s="281"/>
      <c r="O395" s="281"/>
      <c r="P395" s="281"/>
      <c r="Q395" s="281"/>
      <c r="R395" s="281"/>
      <c r="S395" s="281"/>
      <c r="T395" s="282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83" t="s">
        <v>138</v>
      </c>
      <c r="AU395" s="283" t="s">
        <v>90</v>
      </c>
      <c r="AV395" s="15" t="s">
        <v>134</v>
      </c>
      <c r="AW395" s="15" t="s">
        <v>36</v>
      </c>
      <c r="AX395" s="15" t="s">
        <v>88</v>
      </c>
      <c r="AY395" s="283" t="s">
        <v>127</v>
      </c>
    </row>
    <row r="396" s="14" customFormat="1">
      <c r="A396" s="14"/>
      <c r="B396" s="262"/>
      <c r="C396" s="263"/>
      <c r="D396" s="248" t="s">
        <v>138</v>
      </c>
      <c r="E396" s="263"/>
      <c r="F396" s="265" t="s">
        <v>413</v>
      </c>
      <c r="G396" s="263"/>
      <c r="H396" s="266">
        <v>2.02</v>
      </c>
      <c r="I396" s="267"/>
      <c r="J396" s="263"/>
      <c r="K396" s="263"/>
      <c r="L396" s="268"/>
      <c r="M396" s="269"/>
      <c r="N396" s="270"/>
      <c r="O396" s="270"/>
      <c r="P396" s="270"/>
      <c r="Q396" s="270"/>
      <c r="R396" s="270"/>
      <c r="S396" s="270"/>
      <c r="T396" s="271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72" t="s">
        <v>138</v>
      </c>
      <c r="AU396" s="272" t="s">
        <v>90</v>
      </c>
      <c r="AV396" s="14" t="s">
        <v>90</v>
      </c>
      <c r="AW396" s="14" t="s">
        <v>4</v>
      </c>
      <c r="AX396" s="14" t="s">
        <v>88</v>
      </c>
      <c r="AY396" s="272" t="s">
        <v>127</v>
      </c>
    </row>
    <row r="397" s="2" customFormat="1" ht="21.75" customHeight="1">
      <c r="A397" s="38"/>
      <c r="B397" s="39"/>
      <c r="C397" s="284" t="s">
        <v>414</v>
      </c>
      <c r="D397" s="284" t="s">
        <v>285</v>
      </c>
      <c r="E397" s="285" t="s">
        <v>415</v>
      </c>
      <c r="F397" s="286" t="s">
        <v>416</v>
      </c>
      <c r="G397" s="287" t="s">
        <v>195</v>
      </c>
      <c r="H397" s="288">
        <v>1.01</v>
      </c>
      <c r="I397" s="289"/>
      <c r="J397" s="290">
        <f>ROUND(I397*H397,2)</f>
        <v>0</v>
      </c>
      <c r="K397" s="286" t="s">
        <v>133</v>
      </c>
      <c r="L397" s="291"/>
      <c r="M397" s="292" t="s">
        <v>1</v>
      </c>
      <c r="N397" s="293" t="s">
        <v>45</v>
      </c>
      <c r="O397" s="91"/>
      <c r="P397" s="244">
        <f>O397*H397</f>
        <v>0</v>
      </c>
      <c r="Q397" s="244">
        <v>0.0091999999999999998</v>
      </c>
      <c r="R397" s="244">
        <f>Q397*H397</f>
        <v>0.0092919999999999999</v>
      </c>
      <c r="S397" s="244">
        <v>0</v>
      </c>
      <c r="T397" s="245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46" t="s">
        <v>192</v>
      </c>
      <c r="AT397" s="246" t="s">
        <v>285</v>
      </c>
      <c r="AU397" s="246" t="s">
        <v>90</v>
      </c>
      <c r="AY397" s="17" t="s">
        <v>127</v>
      </c>
      <c r="BE397" s="247">
        <f>IF(N397="základní",J397,0)</f>
        <v>0</v>
      </c>
      <c r="BF397" s="247">
        <f>IF(N397="snížená",J397,0)</f>
        <v>0</v>
      </c>
      <c r="BG397" s="247">
        <f>IF(N397="zákl. přenesená",J397,0)</f>
        <v>0</v>
      </c>
      <c r="BH397" s="247">
        <f>IF(N397="sníž. přenesená",J397,0)</f>
        <v>0</v>
      </c>
      <c r="BI397" s="247">
        <f>IF(N397="nulová",J397,0)</f>
        <v>0</v>
      </c>
      <c r="BJ397" s="17" t="s">
        <v>88</v>
      </c>
      <c r="BK397" s="247">
        <f>ROUND(I397*H397,2)</f>
        <v>0</v>
      </c>
      <c r="BL397" s="17" t="s">
        <v>134</v>
      </c>
      <c r="BM397" s="246" t="s">
        <v>417</v>
      </c>
    </row>
    <row r="398" s="2" customFormat="1">
      <c r="A398" s="38"/>
      <c r="B398" s="39"/>
      <c r="C398" s="40"/>
      <c r="D398" s="248" t="s">
        <v>136</v>
      </c>
      <c r="E398" s="40"/>
      <c r="F398" s="249" t="s">
        <v>416</v>
      </c>
      <c r="G398" s="40"/>
      <c r="H398" s="40"/>
      <c r="I398" s="144"/>
      <c r="J398" s="40"/>
      <c r="K398" s="40"/>
      <c r="L398" s="44"/>
      <c r="M398" s="250"/>
      <c r="N398" s="251"/>
      <c r="O398" s="91"/>
      <c r="P398" s="91"/>
      <c r="Q398" s="91"/>
      <c r="R398" s="91"/>
      <c r="S398" s="91"/>
      <c r="T398" s="92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T398" s="17" t="s">
        <v>136</v>
      </c>
      <c r="AU398" s="17" t="s">
        <v>90</v>
      </c>
    </row>
    <row r="399" s="13" customFormat="1">
      <c r="A399" s="13"/>
      <c r="B399" s="252"/>
      <c r="C399" s="253"/>
      <c r="D399" s="248" t="s">
        <v>138</v>
      </c>
      <c r="E399" s="254" t="s">
        <v>1</v>
      </c>
      <c r="F399" s="255" t="s">
        <v>372</v>
      </c>
      <c r="G399" s="253"/>
      <c r="H399" s="254" t="s">
        <v>1</v>
      </c>
      <c r="I399" s="256"/>
      <c r="J399" s="253"/>
      <c r="K399" s="253"/>
      <c r="L399" s="257"/>
      <c r="M399" s="258"/>
      <c r="N399" s="259"/>
      <c r="O399" s="259"/>
      <c r="P399" s="259"/>
      <c r="Q399" s="259"/>
      <c r="R399" s="259"/>
      <c r="S399" s="259"/>
      <c r="T399" s="260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61" t="s">
        <v>138</v>
      </c>
      <c r="AU399" s="261" t="s">
        <v>90</v>
      </c>
      <c r="AV399" s="13" t="s">
        <v>88</v>
      </c>
      <c r="AW399" s="13" t="s">
        <v>36</v>
      </c>
      <c r="AX399" s="13" t="s">
        <v>80</v>
      </c>
      <c r="AY399" s="261" t="s">
        <v>127</v>
      </c>
    </row>
    <row r="400" s="13" customFormat="1">
      <c r="A400" s="13"/>
      <c r="B400" s="252"/>
      <c r="C400" s="253"/>
      <c r="D400" s="248" t="s">
        <v>138</v>
      </c>
      <c r="E400" s="254" t="s">
        <v>1</v>
      </c>
      <c r="F400" s="255" t="s">
        <v>140</v>
      </c>
      <c r="G400" s="253"/>
      <c r="H400" s="254" t="s">
        <v>1</v>
      </c>
      <c r="I400" s="256"/>
      <c r="J400" s="253"/>
      <c r="K400" s="253"/>
      <c r="L400" s="257"/>
      <c r="M400" s="258"/>
      <c r="N400" s="259"/>
      <c r="O400" s="259"/>
      <c r="P400" s="259"/>
      <c r="Q400" s="259"/>
      <c r="R400" s="259"/>
      <c r="S400" s="259"/>
      <c r="T400" s="260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61" t="s">
        <v>138</v>
      </c>
      <c r="AU400" s="261" t="s">
        <v>90</v>
      </c>
      <c r="AV400" s="13" t="s">
        <v>88</v>
      </c>
      <c r="AW400" s="13" t="s">
        <v>36</v>
      </c>
      <c r="AX400" s="13" t="s">
        <v>80</v>
      </c>
      <c r="AY400" s="261" t="s">
        <v>127</v>
      </c>
    </row>
    <row r="401" s="14" customFormat="1">
      <c r="A401" s="14"/>
      <c r="B401" s="262"/>
      <c r="C401" s="263"/>
      <c r="D401" s="248" t="s">
        <v>138</v>
      </c>
      <c r="E401" s="264" t="s">
        <v>1</v>
      </c>
      <c r="F401" s="265" t="s">
        <v>88</v>
      </c>
      <c r="G401" s="263"/>
      <c r="H401" s="266">
        <v>1</v>
      </c>
      <c r="I401" s="267"/>
      <c r="J401" s="263"/>
      <c r="K401" s="263"/>
      <c r="L401" s="268"/>
      <c r="M401" s="269"/>
      <c r="N401" s="270"/>
      <c r="O401" s="270"/>
      <c r="P401" s="270"/>
      <c r="Q401" s="270"/>
      <c r="R401" s="270"/>
      <c r="S401" s="270"/>
      <c r="T401" s="271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72" t="s">
        <v>138</v>
      </c>
      <c r="AU401" s="272" t="s">
        <v>90</v>
      </c>
      <c r="AV401" s="14" t="s">
        <v>90</v>
      </c>
      <c r="AW401" s="14" t="s">
        <v>36</v>
      </c>
      <c r="AX401" s="14" t="s">
        <v>80</v>
      </c>
      <c r="AY401" s="272" t="s">
        <v>127</v>
      </c>
    </row>
    <row r="402" s="15" customFormat="1">
      <c r="A402" s="15"/>
      <c r="B402" s="273"/>
      <c r="C402" s="274"/>
      <c r="D402" s="248" t="s">
        <v>138</v>
      </c>
      <c r="E402" s="275" t="s">
        <v>1</v>
      </c>
      <c r="F402" s="276" t="s">
        <v>144</v>
      </c>
      <c r="G402" s="274"/>
      <c r="H402" s="277">
        <v>1</v>
      </c>
      <c r="I402" s="278"/>
      <c r="J402" s="274"/>
      <c r="K402" s="274"/>
      <c r="L402" s="279"/>
      <c r="M402" s="280"/>
      <c r="N402" s="281"/>
      <c r="O402" s="281"/>
      <c r="P402" s="281"/>
      <c r="Q402" s="281"/>
      <c r="R402" s="281"/>
      <c r="S402" s="281"/>
      <c r="T402" s="282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83" t="s">
        <v>138</v>
      </c>
      <c r="AU402" s="283" t="s">
        <v>90</v>
      </c>
      <c r="AV402" s="15" t="s">
        <v>134</v>
      </c>
      <c r="AW402" s="15" t="s">
        <v>36</v>
      </c>
      <c r="AX402" s="15" t="s">
        <v>88</v>
      </c>
      <c r="AY402" s="283" t="s">
        <v>127</v>
      </c>
    </row>
    <row r="403" s="14" customFormat="1">
      <c r="A403" s="14"/>
      <c r="B403" s="262"/>
      <c r="C403" s="263"/>
      <c r="D403" s="248" t="s">
        <v>138</v>
      </c>
      <c r="E403" s="263"/>
      <c r="F403" s="265" t="s">
        <v>402</v>
      </c>
      <c r="G403" s="263"/>
      <c r="H403" s="266">
        <v>1.01</v>
      </c>
      <c r="I403" s="267"/>
      <c r="J403" s="263"/>
      <c r="K403" s="263"/>
      <c r="L403" s="268"/>
      <c r="M403" s="269"/>
      <c r="N403" s="270"/>
      <c r="O403" s="270"/>
      <c r="P403" s="270"/>
      <c r="Q403" s="270"/>
      <c r="R403" s="270"/>
      <c r="S403" s="270"/>
      <c r="T403" s="271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72" t="s">
        <v>138</v>
      </c>
      <c r="AU403" s="272" t="s">
        <v>90</v>
      </c>
      <c r="AV403" s="14" t="s">
        <v>90</v>
      </c>
      <c r="AW403" s="14" t="s">
        <v>4</v>
      </c>
      <c r="AX403" s="14" t="s">
        <v>88</v>
      </c>
      <c r="AY403" s="272" t="s">
        <v>127</v>
      </c>
    </row>
    <row r="404" s="2" customFormat="1" ht="21.75" customHeight="1">
      <c r="A404" s="38"/>
      <c r="B404" s="39"/>
      <c r="C404" s="235" t="s">
        <v>418</v>
      </c>
      <c r="D404" s="235" t="s">
        <v>129</v>
      </c>
      <c r="E404" s="236" t="s">
        <v>419</v>
      </c>
      <c r="F404" s="237" t="s">
        <v>420</v>
      </c>
      <c r="G404" s="238" t="s">
        <v>195</v>
      </c>
      <c r="H404" s="239">
        <v>2</v>
      </c>
      <c r="I404" s="240"/>
      <c r="J404" s="241">
        <f>ROUND(I404*H404,2)</f>
        <v>0</v>
      </c>
      <c r="K404" s="237" t="s">
        <v>133</v>
      </c>
      <c r="L404" s="44"/>
      <c r="M404" s="242" t="s">
        <v>1</v>
      </c>
      <c r="N404" s="243" t="s">
        <v>45</v>
      </c>
      <c r="O404" s="91"/>
      <c r="P404" s="244">
        <f>O404*H404</f>
        <v>0</v>
      </c>
      <c r="Q404" s="244">
        <v>0.00167</v>
      </c>
      <c r="R404" s="244">
        <f>Q404*H404</f>
        <v>0.0033400000000000001</v>
      </c>
      <c r="S404" s="244">
        <v>0</v>
      </c>
      <c r="T404" s="245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46" t="s">
        <v>134</v>
      </c>
      <c r="AT404" s="246" t="s">
        <v>129</v>
      </c>
      <c r="AU404" s="246" t="s">
        <v>90</v>
      </c>
      <c r="AY404" s="17" t="s">
        <v>127</v>
      </c>
      <c r="BE404" s="247">
        <f>IF(N404="základní",J404,0)</f>
        <v>0</v>
      </c>
      <c r="BF404" s="247">
        <f>IF(N404="snížená",J404,0)</f>
        <v>0</v>
      </c>
      <c r="BG404" s="247">
        <f>IF(N404="zákl. přenesená",J404,0)</f>
        <v>0</v>
      </c>
      <c r="BH404" s="247">
        <f>IF(N404="sníž. přenesená",J404,0)</f>
        <v>0</v>
      </c>
      <c r="BI404" s="247">
        <f>IF(N404="nulová",J404,0)</f>
        <v>0</v>
      </c>
      <c r="BJ404" s="17" t="s">
        <v>88</v>
      </c>
      <c r="BK404" s="247">
        <f>ROUND(I404*H404,2)</f>
        <v>0</v>
      </c>
      <c r="BL404" s="17" t="s">
        <v>134</v>
      </c>
      <c r="BM404" s="246" t="s">
        <v>421</v>
      </c>
    </row>
    <row r="405" s="2" customFormat="1">
      <c r="A405" s="38"/>
      <c r="B405" s="39"/>
      <c r="C405" s="40"/>
      <c r="D405" s="248" t="s">
        <v>136</v>
      </c>
      <c r="E405" s="40"/>
      <c r="F405" s="249" t="s">
        <v>422</v>
      </c>
      <c r="G405" s="40"/>
      <c r="H405" s="40"/>
      <c r="I405" s="144"/>
      <c r="J405" s="40"/>
      <c r="K405" s="40"/>
      <c r="L405" s="44"/>
      <c r="M405" s="250"/>
      <c r="N405" s="251"/>
      <c r="O405" s="91"/>
      <c r="P405" s="91"/>
      <c r="Q405" s="91"/>
      <c r="R405" s="91"/>
      <c r="S405" s="91"/>
      <c r="T405" s="92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T405" s="17" t="s">
        <v>136</v>
      </c>
      <c r="AU405" s="17" t="s">
        <v>90</v>
      </c>
    </row>
    <row r="406" s="13" customFormat="1">
      <c r="A406" s="13"/>
      <c r="B406" s="252"/>
      <c r="C406" s="253"/>
      <c r="D406" s="248" t="s">
        <v>138</v>
      </c>
      <c r="E406" s="254" t="s">
        <v>1</v>
      </c>
      <c r="F406" s="255" t="s">
        <v>372</v>
      </c>
      <c r="G406" s="253"/>
      <c r="H406" s="254" t="s">
        <v>1</v>
      </c>
      <c r="I406" s="256"/>
      <c r="J406" s="253"/>
      <c r="K406" s="253"/>
      <c r="L406" s="257"/>
      <c r="M406" s="258"/>
      <c r="N406" s="259"/>
      <c r="O406" s="259"/>
      <c r="P406" s="259"/>
      <c r="Q406" s="259"/>
      <c r="R406" s="259"/>
      <c r="S406" s="259"/>
      <c r="T406" s="260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61" t="s">
        <v>138</v>
      </c>
      <c r="AU406" s="261" t="s">
        <v>90</v>
      </c>
      <c r="AV406" s="13" t="s">
        <v>88</v>
      </c>
      <c r="AW406" s="13" t="s">
        <v>36</v>
      </c>
      <c r="AX406" s="13" t="s">
        <v>80</v>
      </c>
      <c r="AY406" s="261" t="s">
        <v>127</v>
      </c>
    </row>
    <row r="407" s="13" customFormat="1">
      <c r="A407" s="13"/>
      <c r="B407" s="252"/>
      <c r="C407" s="253"/>
      <c r="D407" s="248" t="s">
        <v>138</v>
      </c>
      <c r="E407" s="254" t="s">
        <v>1</v>
      </c>
      <c r="F407" s="255" t="s">
        <v>140</v>
      </c>
      <c r="G407" s="253"/>
      <c r="H407" s="254" t="s">
        <v>1</v>
      </c>
      <c r="I407" s="256"/>
      <c r="J407" s="253"/>
      <c r="K407" s="253"/>
      <c r="L407" s="257"/>
      <c r="M407" s="258"/>
      <c r="N407" s="259"/>
      <c r="O407" s="259"/>
      <c r="P407" s="259"/>
      <c r="Q407" s="259"/>
      <c r="R407" s="259"/>
      <c r="S407" s="259"/>
      <c r="T407" s="260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61" t="s">
        <v>138</v>
      </c>
      <c r="AU407" s="261" t="s">
        <v>90</v>
      </c>
      <c r="AV407" s="13" t="s">
        <v>88</v>
      </c>
      <c r="AW407" s="13" t="s">
        <v>36</v>
      </c>
      <c r="AX407" s="13" t="s">
        <v>80</v>
      </c>
      <c r="AY407" s="261" t="s">
        <v>127</v>
      </c>
    </row>
    <row r="408" s="14" customFormat="1">
      <c r="A408" s="14"/>
      <c r="B408" s="262"/>
      <c r="C408" s="263"/>
      <c r="D408" s="248" t="s">
        <v>138</v>
      </c>
      <c r="E408" s="264" t="s">
        <v>1</v>
      </c>
      <c r="F408" s="265" t="s">
        <v>423</v>
      </c>
      <c r="G408" s="263"/>
      <c r="H408" s="266">
        <v>2</v>
      </c>
      <c r="I408" s="267"/>
      <c r="J408" s="263"/>
      <c r="K408" s="263"/>
      <c r="L408" s="268"/>
      <c r="M408" s="269"/>
      <c r="N408" s="270"/>
      <c r="O408" s="270"/>
      <c r="P408" s="270"/>
      <c r="Q408" s="270"/>
      <c r="R408" s="270"/>
      <c r="S408" s="270"/>
      <c r="T408" s="271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72" t="s">
        <v>138</v>
      </c>
      <c r="AU408" s="272" t="s">
        <v>90</v>
      </c>
      <c r="AV408" s="14" t="s">
        <v>90</v>
      </c>
      <c r="AW408" s="14" t="s">
        <v>36</v>
      </c>
      <c r="AX408" s="14" t="s">
        <v>80</v>
      </c>
      <c r="AY408" s="272" t="s">
        <v>127</v>
      </c>
    </row>
    <row r="409" s="15" customFormat="1">
      <c r="A409" s="15"/>
      <c r="B409" s="273"/>
      <c r="C409" s="274"/>
      <c r="D409" s="248" t="s">
        <v>138</v>
      </c>
      <c r="E409" s="275" t="s">
        <v>1</v>
      </c>
      <c r="F409" s="276" t="s">
        <v>144</v>
      </c>
      <c r="G409" s="274"/>
      <c r="H409" s="277">
        <v>2</v>
      </c>
      <c r="I409" s="278"/>
      <c r="J409" s="274"/>
      <c r="K409" s="274"/>
      <c r="L409" s="279"/>
      <c r="M409" s="280"/>
      <c r="N409" s="281"/>
      <c r="O409" s="281"/>
      <c r="P409" s="281"/>
      <c r="Q409" s="281"/>
      <c r="R409" s="281"/>
      <c r="S409" s="281"/>
      <c r="T409" s="282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83" t="s">
        <v>138</v>
      </c>
      <c r="AU409" s="283" t="s">
        <v>90</v>
      </c>
      <c r="AV409" s="15" t="s">
        <v>134</v>
      </c>
      <c r="AW409" s="15" t="s">
        <v>36</v>
      </c>
      <c r="AX409" s="15" t="s">
        <v>88</v>
      </c>
      <c r="AY409" s="283" t="s">
        <v>127</v>
      </c>
    </row>
    <row r="410" s="2" customFormat="1" ht="21.75" customHeight="1">
      <c r="A410" s="38"/>
      <c r="B410" s="39"/>
      <c r="C410" s="284" t="s">
        <v>424</v>
      </c>
      <c r="D410" s="284" t="s">
        <v>285</v>
      </c>
      <c r="E410" s="285" t="s">
        <v>425</v>
      </c>
      <c r="F410" s="286" t="s">
        <v>426</v>
      </c>
      <c r="G410" s="287" t="s">
        <v>195</v>
      </c>
      <c r="H410" s="288">
        <v>1.01</v>
      </c>
      <c r="I410" s="289"/>
      <c r="J410" s="290">
        <f>ROUND(I410*H410,2)</f>
        <v>0</v>
      </c>
      <c r="K410" s="286" t="s">
        <v>133</v>
      </c>
      <c r="L410" s="291"/>
      <c r="M410" s="292" t="s">
        <v>1</v>
      </c>
      <c r="N410" s="293" t="s">
        <v>45</v>
      </c>
      <c r="O410" s="91"/>
      <c r="P410" s="244">
        <f>O410*H410</f>
        <v>0</v>
      </c>
      <c r="Q410" s="244">
        <v>0.0088000000000000005</v>
      </c>
      <c r="R410" s="244">
        <f>Q410*H410</f>
        <v>0.0088880000000000001</v>
      </c>
      <c r="S410" s="244">
        <v>0</v>
      </c>
      <c r="T410" s="245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46" t="s">
        <v>192</v>
      </c>
      <c r="AT410" s="246" t="s">
        <v>285</v>
      </c>
      <c r="AU410" s="246" t="s">
        <v>90</v>
      </c>
      <c r="AY410" s="17" t="s">
        <v>127</v>
      </c>
      <c r="BE410" s="247">
        <f>IF(N410="základní",J410,0)</f>
        <v>0</v>
      </c>
      <c r="BF410" s="247">
        <f>IF(N410="snížená",J410,0)</f>
        <v>0</v>
      </c>
      <c r="BG410" s="247">
        <f>IF(N410="zákl. přenesená",J410,0)</f>
        <v>0</v>
      </c>
      <c r="BH410" s="247">
        <f>IF(N410="sníž. přenesená",J410,0)</f>
        <v>0</v>
      </c>
      <c r="BI410" s="247">
        <f>IF(N410="nulová",J410,0)</f>
        <v>0</v>
      </c>
      <c r="BJ410" s="17" t="s">
        <v>88</v>
      </c>
      <c r="BK410" s="247">
        <f>ROUND(I410*H410,2)</f>
        <v>0</v>
      </c>
      <c r="BL410" s="17" t="s">
        <v>134</v>
      </c>
      <c r="BM410" s="246" t="s">
        <v>427</v>
      </c>
    </row>
    <row r="411" s="2" customFormat="1">
      <c r="A411" s="38"/>
      <c r="B411" s="39"/>
      <c r="C411" s="40"/>
      <c r="D411" s="248" t="s">
        <v>136</v>
      </c>
      <c r="E411" s="40"/>
      <c r="F411" s="249" t="s">
        <v>426</v>
      </c>
      <c r="G411" s="40"/>
      <c r="H411" s="40"/>
      <c r="I411" s="144"/>
      <c r="J411" s="40"/>
      <c r="K411" s="40"/>
      <c r="L411" s="44"/>
      <c r="M411" s="250"/>
      <c r="N411" s="251"/>
      <c r="O411" s="91"/>
      <c r="P411" s="91"/>
      <c r="Q411" s="91"/>
      <c r="R411" s="91"/>
      <c r="S411" s="91"/>
      <c r="T411" s="92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T411" s="17" t="s">
        <v>136</v>
      </c>
      <c r="AU411" s="17" t="s">
        <v>90</v>
      </c>
    </row>
    <row r="412" s="13" customFormat="1">
      <c r="A412" s="13"/>
      <c r="B412" s="252"/>
      <c r="C412" s="253"/>
      <c r="D412" s="248" t="s">
        <v>138</v>
      </c>
      <c r="E412" s="254" t="s">
        <v>1</v>
      </c>
      <c r="F412" s="255" t="s">
        <v>372</v>
      </c>
      <c r="G412" s="253"/>
      <c r="H412" s="254" t="s">
        <v>1</v>
      </c>
      <c r="I412" s="256"/>
      <c r="J412" s="253"/>
      <c r="K412" s="253"/>
      <c r="L412" s="257"/>
      <c r="M412" s="258"/>
      <c r="N412" s="259"/>
      <c r="O412" s="259"/>
      <c r="P412" s="259"/>
      <c r="Q412" s="259"/>
      <c r="R412" s="259"/>
      <c r="S412" s="259"/>
      <c r="T412" s="260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61" t="s">
        <v>138</v>
      </c>
      <c r="AU412" s="261" t="s">
        <v>90</v>
      </c>
      <c r="AV412" s="13" t="s">
        <v>88</v>
      </c>
      <c r="AW412" s="13" t="s">
        <v>36</v>
      </c>
      <c r="AX412" s="13" t="s">
        <v>80</v>
      </c>
      <c r="AY412" s="261" t="s">
        <v>127</v>
      </c>
    </row>
    <row r="413" s="13" customFormat="1">
      <c r="A413" s="13"/>
      <c r="B413" s="252"/>
      <c r="C413" s="253"/>
      <c r="D413" s="248" t="s">
        <v>138</v>
      </c>
      <c r="E413" s="254" t="s">
        <v>1</v>
      </c>
      <c r="F413" s="255" t="s">
        <v>140</v>
      </c>
      <c r="G413" s="253"/>
      <c r="H413" s="254" t="s">
        <v>1</v>
      </c>
      <c r="I413" s="256"/>
      <c r="J413" s="253"/>
      <c r="K413" s="253"/>
      <c r="L413" s="257"/>
      <c r="M413" s="258"/>
      <c r="N413" s="259"/>
      <c r="O413" s="259"/>
      <c r="P413" s="259"/>
      <c r="Q413" s="259"/>
      <c r="R413" s="259"/>
      <c r="S413" s="259"/>
      <c r="T413" s="260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61" t="s">
        <v>138</v>
      </c>
      <c r="AU413" s="261" t="s">
        <v>90</v>
      </c>
      <c r="AV413" s="13" t="s">
        <v>88</v>
      </c>
      <c r="AW413" s="13" t="s">
        <v>36</v>
      </c>
      <c r="AX413" s="13" t="s">
        <v>80</v>
      </c>
      <c r="AY413" s="261" t="s">
        <v>127</v>
      </c>
    </row>
    <row r="414" s="14" customFormat="1">
      <c r="A414" s="14"/>
      <c r="B414" s="262"/>
      <c r="C414" s="263"/>
      <c r="D414" s="248" t="s">
        <v>138</v>
      </c>
      <c r="E414" s="264" t="s">
        <v>1</v>
      </c>
      <c r="F414" s="265" t="s">
        <v>88</v>
      </c>
      <c r="G414" s="263"/>
      <c r="H414" s="266">
        <v>1</v>
      </c>
      <c r="I414" s="267"/>
      <c r="J414" s="263"/>
      <c r="K414" s="263"/>
      <c r="L414" s="268"/>
      <c r="M414" s="269"/>
      <c r="N414" s="270"/>
      <c r="O414" s="270"/>
      <c r="P414" s="270"/>
      <c r="Q414" s="270"/>
      <c r="R414" s="270"/>
      <c r="S414" s="270"/>
      <c r="T414" s="271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72" t="s">
        <v>138</v>
      </c>
      <c r="AU414" s="272" t="s">
        <v>90</v>
      </c>
      <c r="AV414" s="14" t="s">
        <v>90</v>
      </c>
      <c r="AW414" s="14" t="s">
        <v>36</v>
      </c>
      <c r="AX414" s="14" t="s">
        <v>80</v>
      </c>
      <c r="AY414" s="272" t="s">
        <v>127</v>
      </c>
    </row>
    <row r="415" s="15" customFormat="1">
      <c r="A415" s="15"/>
      <c r="B415" s="273"/>
      <c r="C415" s="274"/>
      <c r="D415" s="248" t="s">
        <v>138</v>
      </c>
      <c r="E415" s="275" t="s">
        <v>1</v>
      </c>
      <c r="F415" s="276" t="s">
        <v>144</v>
      </c>
      <c r="G415" s="274"/>
      <c r="H415" s="277">
        <v>1</v>
      </c>
      <c r="I415" s="278"/>
      <c r="J415" s="274"/>
      <c r="K415" s="274"/>
      <c r="L415" s="279"/>
      <c r="M415" s="280"/>
      <c r="N415" s="281"/>
      <c r="O415" s="281"/>
      <c r="P415" s="281"/>
      <c r="Q415" s="281"/>
      <c r="R415" s="281"/>
      <c r="S415" s="281"/>
      <c r="T415" s="282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83" t="s">
        <v>138</v>
      </c>
      <c r="AU415" s="283" t="s">
        <v>90</v>
      </c>
      <c r="AV415" s="15" t="s">
        <v>134</v>
      </c>
      <c r="AW415" s="15" t="s">
        <v>36</v>
      </c>
      <c r="AX415" s="15" t="s">
        <v>88</v>
      </c>
      <c r="AY415" s="283" t="s">
        <v>127</v>
      </c>
    </row>
    <row r="416" s="14" customFormat="1">
      <c r="A416" s="14"/>
      <c r="B416" s="262"/>
      <c r="C416" s="263"/>
      <c r="D416" s="248" t="s">
        <v>138</v>
      </c>
      <c r="E416" s="263"/>
      <c r="F416" s="265" t="s">
        <v>402</v>
      </c>
      <c r="G416" s="263"/>
      <c r="H416" s="266">
        <v>1.01</v>
      </c>
      <c r="I416" s="267"/>
      <c r="J416" s="263"/>
      <c r="K416" s="263"/>
      <c r="L416" s="268"/>
      <c r="M416" s="269"/>
      <c r="N416" s="270"/>
      <c r="O416" s="270"/>
      <c r="P416" s="270"/>
      <c r="Q416" s="270"/>
      <c r="R416" s="270"/>
      <c r="S416" s="270"/>
      <c r="T416" s="271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72" t="s">
        <v>138</v>
      </c>
      <c r="AU416" s="272" t="s">
        <v>90</v>
      </c>
      <c r="AV416" s="14" t="s">
        <v>90</v>
      </c>
      <c r="AW416" s="14" t="s">
        <v>4</v>
      </c>
      <c r="AX416" s="14" t="s">
        <v>88</v>
      </c>
      <c r="AY416" s="272" t="s">
        <v>127</v>
      </c>
    </row>
    <row r="417" s="2" customFormat="1" ht="21.75" customHeight="1">
      <c r="A417" s="38"/>
      <c r="B417" s="39"/>
      <c r="C417" s="284" t="s">
        <v>428</v>
      </c>
      <c r="D417" s="284" t="s">
        <v>285</v>
      </c>
      <c r="E417" s="285" t="s">
        <v>429</v>
      </c>
      <c r="F417" s="286" t="s">
        <v>430</v>
      </c>
      <c r="G417" s="287" t="s">
        <v>195</v>
      </c>
      <c r="H417" s="288">
        <v>1</v>
      </c>
      <c r="I417" s="289"/>
      <c r="J417" s="290">
        <f>ROUND(I417*H417,2)</f>
        <v>0</v>
      </c>
      <c r="K417" s="286" t="s">
        <v>133</v>
      </c>
      <c r="L417" s="291"/>
      <c r="M417" s="292" t="s">
        <v>1</v>
      </c>
      <c r="N417" s="293" t="s">
        <v>45</v>
      </c>
      <c r="O417" s="91"/>
      <c r="P417" s="244">
        <f>O417*H417</f>
        <v>0</v>
      </c>
      <c r="Q417" s="244">
        <v>0.0135</v>
      </c>
      <c r="R417" s="244">
        <f>Q417*H417</f>
        <v>0.0135</v>
      </c>
      <c r="S417" s="244">
        <v>0</v>
      </c>
      <c r="T417" s="245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46" t="s">
        <v>192</v>
      </c>
      <c r="AT417" s="246" t="s">
        <v>285</v>
      </c>
      <c r="AU417" s="246" t="s">
        <v>90</v>
      </c>
      <c r="AY417" s="17" t="s">
        <v>127</v>
      </c>
      <c r="BE417" s="247">
        <f>IF(N417="základní",J417,0)</f>
        <v>0</v>
      </c>
      <c r="BF417" s="247">
        <f>IF(N417="snížená",J417,0)</f>
        <v>0</v>
      </c>
      <c r="BG417" s="247">
        <f>IF(N417="zákl. přenesená",J417,0)</f>
        <v>0</v>
      </c>
      <c r="BH417" s="247">
        <f>IF(N417="sníž. přenesená",J417,0)</f>
        <v>0</v>
      </c>
      <c r="BI417" s="247">
        <f>IF(N417="nulová",J417,0)</f>
        <v>0</v>
      </c>
      <c r="BJ417" s="17" t="s">
        <v>88</v>
      </c>
      <c r="BK417" s="247">
        <f>ROUND(I417*H417,2)</f>
        <v>0</v>
      </c>
      <c r="BL417" s="17" t="s">
        <v>134</v>
      </c>
      <c r="BM417" s="246" t="s">
        <v>431</v>
      </c>
    </row>
    <row r="418" s="2" customFormat="1">
      <c r="A418" s="38"/>
      <c r="B418" s="39"/>
      <c r="C418" s="40"/>
      <c r="D418" s="248" t="s">
        <v>136</v>
      </c>
      <c r="E418" s="40"/>
      <c r="F418" s="249" t="s">
        <v>430</v>
      </c>
      <c r="G418" s="40"/>
      <c r="H418" s="40"/>
      <c r="I418" s="144"/>
      <c r="J418" s="40"/>
      <c r="K418" s="40"/>
      <c r="L418" s="44"/>
      <c r="M418" s="250"/>
      <c r="N418" s="251"/>
      <c r="O418" s="91"/>
      <c r="P418" s="91"/>
      <c r="Q418" s="91"/>
      <c r="R418" s="91"/>
      <c r="S418" s="91"/>
      <c r="T418" s="92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T418" s="17" t="s">
        <v>136</v>
      </c>
      <c r="AU418" s="17" t="s">
        <v>90</v>
      </c>
    </row>
    <row r="419" s="13" customFormat="1">
      <c r="A419" s="13"/>
      <c r="B419" s="252"/>
      <c r="C419" s="253"/>
      <c r="D419" s="248" t="s">
        <v>138</v>
      </c>
      <c r="E419" s="254" t="s">
        <v>1</v>
      </c>
      <c r="F419" s="255" t="s">
        <v>372</v>
      </c>
      <c r="G419" s="253"/>
      <c r="H419" s="254" t="s">
        <v>1</v>
      </c>
      <c r="I419" s="256"/>
      <c r="J419" s="253"/>
      <c r="K419" s="253"/>
      <c r="L419" s="257"/>
      <c r="M419" s="258"/>
      <c r="N419" s="259"/>
      <c r="O419" s="259"/>
      <c r="P419" s="259"/>
      <c r="Q419" s="259"/>
      <c r="R419" s="259"/>
      <c r="S419" s="259"/>
      <c r="T419" s="260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61" t="s">
        <v>138</v>
      </c>
      <c r="AU419" s="261" t="s">
        <v>90</v>
      </c>
      <c r="AV419" s="13" t="s">
        <v>88</v>
      </c>
      <c r="AW419" s="13" t="s">
        <v>36</v>
      </c>
      <c r="AX419" s="13" t="s">
        <v>80</v>
      </c>
      <c r="AY419" s="261" t="s">
        <v>127</v>
      </c>
    </row>
    <row r="420" s="13" customFormat="1">
      <c r="A420" s="13"/>
      <c r="B420" s="252"/>
      <c r="C420" s="253"/>
      <c r="D420" s="248" t="s">
        <v>138</v>
      </c>
      <c r="E420" s="254" t="s">
        <v>1</v>
      </c>
      <c r="F420" s="255" t="s">
        <v>140</v>
      </c>
      <c r="G420" s="253"/>
      <c r="H420" s="254" t="s">
        <v>1</v>
      </c>
      <c r="I420" s="256"/>
      <c r="J420" s="253"/>
      <c r="K420" s="253"/>
      <c r="L420" s="257"/>
      <c r="M420" s="258"/>
      <c r="N420" s="259"/>
      <c r="O420" s="259"/>
      <c r="P420" s="259"/>
      <c r="Q420" s="259"/>
      <c r="R420" s="259"/>
      <c r="S420" s="259"/>
      <c r="T420" s="260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61" t="s">
        <v>138</v>
      </c>
      <c r="AU420" s="261" t="s">
        <v>90</v>
      </c>
      <c r="AV420" s="13" t="s">
        <v>88</v>
      </c>
      <c r="AW420" s="13" t="s">
        <v>36</v>
      </c>
      <c r="AX420" s="13" t="s">
        <v>80</v>
      </c>
      <c r="AY420" s="261" t="s">
        <v>127</v>
      </c>
    </row>
    <row r="421" s="14" customFormat="1">
      <c r="A421" s="14"/>
      <c r="B421" s="262"/>
      <c r="C421" s="263"/>
      <c r="D421" s="248" t="s">
        <v>138</v>
      </c>
      <c r="E421" s="264" t="s">
        <v>1</v>
      </c>
      <c r="F421" s="265" t="s">
        <v>88</v>
      </c>
      <c r="G421" s="263"/>
      <c r="H421" s="266">
        <v>1</v>
      </c>
      <c r="I421" s="267"/>
      <c r="J421" s="263"/>
      <c r="K421" s="263"/>
      <c r="L421" s="268"/>
      <c r="M421" s="269"/>
      <c r="N421" s="270"/>
      <c r="O421" s="270"/>
      <c r="P421" s="270"/>
      <c r="Q421" s="270"/>
      <c r="R421" s="270"/>
      <c r="S421" s="270"/>
      <c r="T421" s="271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72" t="s">
        <v>138</v>
      </c>
      <c r="AU421" s="272" t="s">
        <v>90</v>
      </c>
      <c r="AV421" s="14" t="s">
        <v>90</v>
      </c>
      <c r="AW421" s="14" t="s">
        <v>36</v>
      </c>
      <c r="AX421" s="14" t="s">
        <v>80</v>
      </c>
      <c r="AY421" s="272" t="s">
        <v>127</v>
      </c>
    </row>
    <row r="422" s="15" customFormat="1">
      <c r="A422" s="15"/>
      <c r="B422" s="273"/>
      <c r="C422" s="274"/>
      <c r="D422" s="248" t="s">
        <v>138</v>
      </c>
      <c r="E422" s="275" t="s">
        <v>1</v>
      </c>
      <c r="F422" s="276" t="s">
        <v>144</v>
      </c>
      <c r="G422" s="274"/>
      <c r="H422" s="277">
        <v>1</v>
      </c>
      <c r="I422" s="278"/>
      <c r="J422" s="274"/>
      <c r="K422" s="274"/>
      <c r="L422" s="279"/>
      <c r="M422" s="280"/>
      <c r="N422" s="281"/>
      <c r="O422" s="281"/>
      <c r="P422" s="281"/>
      <c r="Q422" s="281"/>
      <c r="R422" s="281"/>
      <c r="S422" s="281"/>
      <c r="T422" s="282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83" t="s">
        <v>138</v>
      </c>
      <c r="AU422" s="283" t="s">
        <v>90</v>
      </c>
      <c r="AV422" s="15" t="s">
        <v>134</v>
      </c>
      <c r="AW422" s="15" t="s">
        <v>36</v>
      </c>
      <c r="AX422" s="15" t="s">
        <v>88</v>
      </c>
      <c r="AY422" s="283" t="s">
        <v>127</v>
      </c>
    </row>
    <row r="423" s="2" customFormat="1" ht="21.75" customHeight="1">
      <c r="A423" s="38"/>
      <c r="B423" s="39"/>
      <c r="C423" s="235" t="s">
        <v>432</v>
      </c>
      <c r="D423" s="235" t="s">
        <v>129</v>
      </c>
      <c r="E423" s="236" t="s">
        <v>433</v>
      </c>
      <c r="F423" s="237" t="s">
        <v>434</v>
      </c>
      <c r="G423" s="238" t="s">
        <v>195</v>
      </c>
      <c r="H423" s="239">
        <v>1</v>
      </c>
      <c r="I423" s="240"/>
      <c r="J423" s="241">
        <f>ROUND(I423*H423,2)</f>
        <v>0</v>
      </c>
      <c r="K423" s="237" t="s">
        <v>133</v>
      </c>
      <c r="L423" s="44"/>
      <c r="M423" s="242" t="s">
        <v>1</v>
      </c>
      <c r="N423" s="243" t="s">
        <v>45</v>
      </c>
      <c r="O423" s="91"/>
      <c r="P423" s="244">
        <f>O423*H423</f>
        <v>0</v>
      </c>
      <c r="Q423" s="244">
        <v>0</v>
      </c>
      <c r="R423" s="244">
        <f>Q423*H423</f>
        <v>0</v>
      </c>
      <c r="S423" s="244">
        <v>0</v>
      </c>
      <c r="T423" s="245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46" t="s">
        <v>134</v>
      </c>
      <c r="AT423" s="246" t="s">
        <v>129</v>
      </c>
      <c r="AU423" s="246" t="s">
        <v>90</v>
      </c>
      <c r="AY423" s="17" t="s">
        <v>127</v>
      </c>
      <c r="BE423" s="247">
        <f>IF(N423="základní",J423,0)</f>
        <v>0</v>
      </c>
      <c r="BF423" s="247">
        <f>IF(N423="snížená",J423,0)</f>
        <v>0</v>
      </c>
      <c r="BG423" s="247">
        <f>IF(N423="zákl. přenesená",J423,0)</f>
        <v>0</v>
      </c>
      <c r="BH423" s="247">
        <f>IF(N423="sníž. přenesená",J423,0)</f>
        <v>0</v>
      </c>
      <c r="BI423" s="247">
        <f>IF(N423="nulová",J423,0)</f>
        <v>0</v>
      </c>
      <c r="BJ423" s="17" t="s">
        <v>88</v>
      </c>
      <c r="BK423" s="247">
        <f>ROUND(I423*H423,2)</f>
        <v>0</v>
      </c>
      <c r="BL423" s="17" t="s">
        <v>134</v>
      </c>
      <c r="BM423" s="246" t="s">
        <v>435</v>
      </c>
    </row>
    <row r="424" s="2" customFormat="1">
      <c r="A424" s="38"/>
      <c r="B424" s="39"/>
      <c r="C424" s="40"/>
      <c r="D424" s="248" t="s">
        <v>136</v>
      </c>
      <c r="E424" s="40"/>
      <c r="F424" s="249" t="s">
        <v>436</v>
      </c>
      <c r="G424" s="40"/>
      <c r="H424" s="40"/>
      <c r="I424" s="144"/>
      <c r="J424" s="40"/>
      <c r="K424" s="40"/>
      <c r="L424" s="44"/>
      <c r="M424" s="250"/>
      <c r="N424" s="251"/>
      <c r="O424" s="91"/>
      <c r="P424" s="91"/>
      <c r="Q424" s="91"/>
      <c r="R424" s="91"/>
      <c r="S424" s="91"/>
      <c r="T424" s="92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17" t="s">
        <v>136</v>
      </c>
      <c r="AU424" s="17" t="s">
        <v>90</v>
      </c>
    </row>
    <row r="425" s="13" customFormat="1">
      <c r="A425" s="13"/>
      <c r="B425" s="252"/>
      <c r="C425" s="253"/>
      <c r="D425" s="248" t="s">
        <v>138</v>
      </c>
      <c r="E425" s="254" t="s">
        <v>1</v>
      </c>
      <c r="F425" s="255" t="s">
        <v>437</v>
      </c>
      <c r="G425" s="253"/>
      <c r="H425" s="254" t="s">
        <v>1</v>
      </c>
      <c r="I425" s="256"/>
      <c r="J425" s="253"/>
      <c r="K425" s="253"/>
      <c r="L425" s="257"/>
      <c r="M425" s="258"/>
      <c r="N425" s="259"/>
      <c r="O425" s="259"/>
      <c r="P425" s="259"/>
      <c r="Q425" s="259"/>
      <c r="R425" s="259"/>
      <c r="S425" s="259"/>
      <c r="T425" s="260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61" t="s">
        <v>138</v>
      </c>
      <c r="AU425" s="261" t="s">
        <v>90</v>
      </c>
      <c r="AV425" s="13" t="s">
        <v>88</v>
      </c>
      <c r="AW425" s="13" t="s">
        <v>36</v>
      </c>
      <c r="AX425" s="13" t="s">
        <v>80</v>
      </c>
      <c r="AY425" s="261" t="s">
        <v>127</v>
      </c>
    </row>
    <row r="426" s="13" customFormat="1">
      <c r="A426" s="13"/>
      <c r="B426" s="252"/>
      <c r="C426" s="253"/>
      <c r="D426" s="248" t="s">
        <v>138</v>
      </c>
      <c r="E426" s="254" t="s">
        <v>1</v>
      </c>
      <c r="F426" s="255" t="s">
        <v>140</v>
      </c>
      <c r="G426" s="253"/>
      <c r="H426" s="254" t="s">
        <v>1</v>
      </c>
      <c r="I426" s="256"/>
      <c r="J426" s="253"/>
      <c r="K426" s="253"/>
      <c r="L426" s="257"/>
      <c r="M426" s="258"/>
      <c r="N426" s="259"/>
      <c r="O426" s="259"/>
      <c r="P426" s="259"/>
      <c r="Q426" s="259"/>
      <c r="R426" s="259"/>
      <c r="S426" s="259"/>
      <c r="T426" s="260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61" t="s">
        <v>138</v>
      </c>
      <c r="AU426" s="261" t="s">
        <v>90</v>
      </c>
      <c r="AV426" s="13" t="s">
        <v>88</v>
      </c>
      <c r="AW426" s="13" t="s">
        <v>36</v>
      </c>
      <c r="AX426" s="13" t="s">
        <v>80</v>
      </c>
      <c r="AY426" s="261" t="s">
        <v>127</v>
      </c>
    </row>
    <row r="427" s="14" customFormat="1">
      <c r="A427" s="14"/>
      <c r="B427" s="262"/>
      <c r="C427" s="263"/>
      <c r="D427" s="248" t="s">
        <v>138</v>
      </c>
      <c r="E427" s="264" t="s">
        <v>1</v>
      </c>
      <c r="F427" s="265" t="s">
        <v>88</v>
      </c>
      <c r="G427" s="263"/>
      <c r="H427" s="266">
        <v>1</v>
      </c>
      <c r="I427" s="267"/>
      <c r="J427" s="263"/>
      <c r="K427" s="263"/>
      <c r="L427" s="268"/>
      <c r="M427" s="269"/>
      <c r="N427" s="270"/>
      <c r="O427" s="270"/>
      <c r="P427" s="270"/>
      <c r="Q427" s="270"/>
      <c r="R427" s="270"/>
      <c r="S427" s="270"/>
      <c r="T427" s="271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72" t="s">
        <v>138</v>
      </c>
      <c r="AU427" s="272" t="s">
        <v>90</v>
      </c>
      <c r="AV427" s="14" t="s">
        <v>90</v>
      </c>
      <c r="AW427" s="14" t="s">
        <v>36</v>
      </c>
      <c r="AX427" s="14" t="s">
        <v>80</v>
      </c>
      <c r="AY427" s="272" t="s">
        <v>127</v>
      </c>
    </row>
    <row r="428" s="15" customFormat="1">
      <c r="A428" s="15"/>
      <c r="B428" s="273"/>
      <c r="C428" s="274"/>
      <c r="D428" s="248" t="s">
        <v>138</v>
      </c>
      <c r="E428" s="275" t="s">
        <v>1</v>
      </c>
      <c r="F428" s="276" t="s">
        <v>144</v>
      </c>
      <c r="G428" s="274"/>
      <c r="H428" s="277">
        <v>1</v>
      </c>
      <c r="I428" s="278"/>
      <c r="J428" s="274"/>
      <c r="K428" s="274"/>
      <c r="L428" s="279"/>
      <c r="M428" s="280"/>
      <c r="N428" s="281"/>
      <c r="O428" s="281"/>
      <c r="P428" s="281"/>
      <c r="Q428" s="281"/>
      <c r="R428" s="281"/>
      <c r="S428" s="281"/>
      <c r="T428" s="282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83" t="s">
        <v>138</v>
      </c>
      <c r="AU428" s="283" t="s">
        <v>90</v>
      </c>
      <c r="AV428" s="15" t="s">
        <v>134</v>
      </c>
      <c r="AW428" s="15" t="s">
        <v>36</v>
      </c>
      <c r="AX428" s="15" t="s">
        <v>88</v>
      </c>
      <c r="AY428" s="283" t="s">
        <v>127</v>
      </c>
    </row>
    <row r="429" s="2" customFormat="1" ht="33" customHeight="1">
      <c r="A429" s="38"/>
      <c r="B429" s="39"/>
      <c r="C429" s="284" t="s">
        <v>438</v>
      </c>
      <c r="D429" s="284" t="s">
        <v>285</v>
      </c>
      <c r="E429" s="285" t="s">
        <v>439</v>
      </c>
      <c r="F429" s="286" t="s">
        <v>440</v>
      </c>
      <c r="G429" s="287" t="s">
        <v>195</v>
      </c>
      <c r="H429" s="288">
        <v>1</v>
      </c>
      <c r="I429" s="289"/>
      <c r="J429" s="290">
        <f>ROUND(I429*H429,2)</f>
        <v>0</v>
      </c>
      <c r="K429" s="286" t="s">
        <v>288</v>
      </c>
      <c r="L429" s="291"/>
      <c r="M429" s="292" t="s">
        <v>1</v>
      </c>
      <c r="N429" s="293" t="s">
        <v>45</v>
      </c>
      <c r="O429" s="91"/>
      <c r="P429" s="244">
        <f>O429*H429</f>
        <v>0</v>
      </c>
      <c r="Q429" s="244">
        <v>0.014999999999999999</v>
      </c>
      <c r="R429" s="244">
        <f>Q429*H429</f>
        <v>0.014999999999999999</v>
      </c>
      <c r="S429" s="244">
        <v>0</v>
      </c>
      <c r="T429" s="245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46" t="s">
        <v>192</v>
      </c>
      <c r="AT429" s="246" t="s">
        <v>285</v>
      </c>
      <c r="AU429" s="246" t="s">
        <v>90</v>
      </c>
      <c r="AY429" s="17" t="s">
        <v>127</v>
      </c>
      <c r="BE429" s="247">
        <f>IF(N429="základní",J429,0)</f>
        <v>0</v>
      </c>
      <c r="BF429" s="247">
        <f>IF(N429="snížená",J429,0)</f>
        <v>0</v>
      </c>
      <c r="BG429" s="247">
        <f>IF(N429="zákl. přenesená",J429,0)</f>
        <v>0</v>
      </c>
      <c r="BH429" s="247">
        <f>IF(N429="sníž. přenesená",J429,0)</f>
        <v>0</v>
      </c>
      <c r="BI429" s="247">
        <f>IF(N429="nulová",J429,0)</f>
        <v>0</v>
      </c>
      <c r="BJ429" s="17" t="s">
        <v>88</v>
      </c>
      <c r="BK429" s="247">
        <f>ROUND(I429*H429,2)</f>
        <v>0</v>
      </c>
      <c r="BL429" s="17" t="s">
        <v>134</v>
      </c>
      <c r="BM429" s="246" t="s">
        <v>441</v>
      </c>
    </row>
    <row r="430" s="2" customFormat="1">
      <c r="A430" s="38"/>
      <c r="B430" s="39"/>
      <c r="C430" s="40"/>
      <c r="D430" s="248" t="s">
        <v>136</v>
      </c>
      <c r="E430" s="40"/>
      <c r="F430" s="249" t="s">
        <v>442</v>
      </c>
      <c r="G430" s="40"/>
      <c r="H430" s="40"/>
      <c r="I430" s="144"/>
      <c r="J430" s="40"/>
      <c r="K430" s="40"/>
      <c r="L430" s="44"/>
      <c r="M430" s="250"/>
      <c r="N430" s="251"/>
      <c r="O430" s="91"/>
      <c r="P430" s="91"/>
      <c r="Q430" s="91"/>
      <c r="R430" s="91"/>
      <c r="S430" s="91"/>
      <c r="T430" s="92"/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T430" s="17" t="s">
        <v>136</v>
      </c>
      <c r="AU430" s="17" t="s">
        <v>90</v>
      </c>
    </row>
    <row r="431" s="13" customFormat="1">
      <c r="A431" s="13"/>
      <c r="B431" s="252"/>
      <c r="C431" s="253"/>
      <c r="D431" s="248" t="s">
        <v>138</v>
      </c>
      <c r="E431" s="254" t="s">
        <v>1</v>
      </c>
      <c r="F431" s="255" t="s">
        <v>437</v>
      </c>
      <c r="G431" s="253"/>
      <c r="H431" s="254" t="s">
        <v>1</v>
      </c>
      <c r="I431" s="256"/>
      <c r="J431" s="253"/>
      <c r="K431" s="253"/>
      <c r="L431" s="257"/>
      <c r="M431" s="258"/>
      <c r="N431" s="259"/>
      <c r="O431" s="259"/>
      <c r="P431" s="259"/>
      <c r="Q431" s="259"/>
      <c r="R431" s="259"/>
      <c r="S431" s="259"/>
      <c r="T431" s="260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61" t="s">
        <v>138</v>
      </c>
      <c r="AU431" s="261" t="s">
        <v>90</v>
      </c>
      <c r="AV431" s="13" t="s">
        <v>88</v>
      </c>
      <c r="AW431" s="13" t="s">
        <v>36</v>
      </c>
      <c r="AX431" s="13" t="s">
        <v>80</v>
      </c>
      <c r="AY431" s="261" t="s">
        <v>127</v>
      </c>
    </row>
    <row r="432" s="13" customFormat="1">
      <c r="A432" s="13"/>
      <c r="B432" s="252"/>
      <c r="C432" s="253"/>
      <c r="D432" s="248" t="s">
        <v>138</v>
      </c>
      <c r="E432" s="254" t="s">
        <v>1</v>
      </c>
      <c r="F432" s="255" t="s">
        <v>140</v>
      </c>
      <c r="G432" s="253"/>
      <c r="H432" s="254" t="s">
        <v>1</v>
      </c>
      <c r="I432" s="256"/>
      <c r="J432" s="253"/>
      <c r="K432" s="253"/>
      <c r="L432" s="257"/>
      <c r="M432" s="258"/>
      <c r="N432" s="259"/>
      <c r="O432" s="259"/>
      <c r="P432" s="259"/>
      <c r="Q432" s="259"/>
      <c r="R432" s="259"/>
      <c r="S432" s="259"/>
      <c r="T432" s="260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61" t="s">
        <v>138</v>
      </c>
      <c r="AU432" s="261" t="s">
        <v>90</v>
      </c>
      <c r="AV432" s="13" t="s">
        <v>88</v>
      </c>
      <c r="AW432" s="13" t="s">
        <v>36</v>
      </c>
      <c r="AX432" s="13" t="s">
        <v>80</v>
      </c>
      <c r="AY432" s="261" t="s">
        <v>127</v>
      </c>
    </row>
    <row r="433" s="14" customFormat="1">
      <c r="A433" s="14"/>
      <c r="B433" s="262"/>
      <c r="C433" s="263"/>
      <c r="D433" s="248" t="s">
        <v>138</v>
      </c>
      <c r="E433" s="264" t="s">
        <v>1</v>
      </c>
      <c r="F433" s="265" t="s">
        <v>88</v>
      </c>
      <c r="G433" s="263"/>
      <c r="H433" s="266">
        <v>1</v>
      </c>
      <c r="I433" s="267"/>
      <c r="J433" s="263"/>
      <c r="K433" s="263"/>
      <c r="L433" s="268"/>
      <c r="M433" s="269"/>
      <c r="N433" s="270"/>
      <c r="O433" s="270"/>
      <c r="P433" s="270"/>
      <c r="Q433" s="270"/>
      <c r="R433" s="270"/>
      <c r="S433" s="270"/>
      <c r="T433" s="271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72" t="s">
        <v>138</v>
      </c>
      <c r="AU433" s="272" t="s">
        <v>90</v>
      </c>
      <c r="AV433" s="14" t="s">
        <v>90</v>
      </c>
      <c r="AW433" s="14" t="s">
        <v>36</v>
      </c>
      <c r="AX433" s="14" t="s">
        <v>80</v>
      </c>
      <c r="AY433" s="272" t="s">
        <v>127</v>
      </c>
    </row>
    <row r="434" s="15" customFormat="1">
      <c r="A434" s="15"/>
      <c r="B434" s="273"/>
      <c r="C434" s="274"/>
      <c r="D434" s="248" t="s">
        <v>138</v>
      </c>
      <c r="E434" s="275" t="s">
        <v>1</v>
      </c>
      <c r="F434" s="276" t="s">
        <v>144</v>
      </c>
      <c r="G434" s="274"/>
      <c r="H434" s="277">
        <v>1</v>
      </c>
      <c r="I434" s="278"/>
      <c r="J434" s="274"/>
      <c r="K434" s="274"/>
      <c r="L434" s="279"/>
      <c r="M434" s="280"/>
      <c r="N434" s="281"/>
      <c r="O434" s="281"/>
      <c r="P434" s="281"/>
      <c r="Q434" s="281"/>
      <c r="R434" s="281"/>
      <c r="S434" s="281"/>
      <c r="T434" s="282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83" t="s">
        <v>138</v>
      </c>
      <c r="AU434" s="283" t="s">
        <v>90</v>
      </c>
      <c r="AV434" s="15" t="s">
        <v>134</v>
      </c>
      <c r="AW434" s="15" t="s">
        <v>36</v>
      </c>
      <c r="AX434" s="15" t="s">
        <v>88</v>
      </c>
      <c r="AY434" s="283" t="s">
        <v>127</v>
      </c>
    </row>
    <row r="435" s="2" customFormat="1" ht="21.75" customHeight="1">
      <c r="A435" s="38"/>
      <c r="B435" s="39"/>
      <c r="C435" s="235" t="s">
        <v>443</v>
      </c>
      <c r="D435" s="235" t="s">
        <v>129</v>
      </c>
      <c r="E435" s="236" t="s">
        <v>444</v>
      </c>
      <c r="F435" s="237" t="s">
        <v>445</v>
      </c>
      <c r="G435" s="238" t="s">
        <v>195</v>
      </c>
      <c r="H435" s="239">
        <v>1</v>
      </c>
      <c r="I435" s="240"/>
      <c r="J435" s="241">
        <f>ROUND(I435*H435,2)</f>
        <v>0</v>
      </c>
      <c r="K435" s="237" t="s">
        <v>133</v>
      </c>
      <c r="L435" s="44"/>
      <c r="M435" s="242" t="s">
        <v>1</v>
      </c>
      <c r="N435" s="243" t="s">
        <v>45</v>
      </c>
      <c r="O435" s="91"/>
      <c r="P435" s="244">
        <f>O435*H435</f>
        <v>0</v>
      </c>
      <c r="Q435" s="244">
        <v>0.0017099999999999999</v>
      </c>
      <c r="R435" s="244">
        <f>Q435*H435</f>
        <v>0.0017099999999999999</v>
      </c>
      <c r="S435" s="244">
        <v>0</v>
      </c>
      <c r="T435" s="245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46" t="s">
        <v>134</v>
      </c>
      <c r="AT435" s="246" t="s">
        <v>129</v>
      </c>
      <c r="AU435" s="246" t="s">
        <v>90</v>
      </c>
      <c r="AY435" s="17" t="s">
        <v>127</v>
      </c>
      <c r="BE435" s="247">
        <f>IF(N435="základní",J435,0)</f>
        <v>0</v>
      </c>
      <c r="BF435" s="247">
        <f>IF(N435="snížená",J435,0)</f>
        <v>0</v>
      </c>
      <c r="BG435" s="247">
        <f>IF(N435="zákl. přenesená",J435,0)</f>
        <v>0</v>
      </c>
      <c r="BH435" s="247">
        <f>IF(N435="sníž. přenesená",J435,0)</f>
        <v>0</v>
      </c>
      <c r="BI435" s="247">
        <f>IF(N435="nulová",J435,0)</f>
        <v>0</v>
      </c>
      <c r="BJ435" s="17" t="s">
        <v>88</v>
      </c>
      <c r="BK435" s="247">
        <f>ROUND(I435*H435,2)</f>
        <v>0</v>
      </c>
      <c r="BL435" s="17" t="s">
        <v>134</v>
      </c>
      <c r="BM435" s="246" t="s">
        <v>446</v>
      </c>
    </row>
    <row r="436" s="2" customFormat="1">
      <c r="A436" s="38"/>
      <c r="B436" s="39"/>
      <c r="C436" s="40"/>
      <c r="D436" s="248" t="s">
        <v>136</v>
      </c>
      <c r="E436" s="40"/>
      <c r="F436" s="249" t="s">
        <v>447</v>
      </c>
      <c r="G436" s="40"/>
      <c r="H436" s="40"/>
      <c r="I436" s="144"/>
      <c r="J436" s="40"/>
      <c r="K436" s="40"/>
      <c r="L436" s="44"/>
      <c r="M436" s="250"/>
      <c r="N436" s="251"/>
      <c r="O436" s="91"/>
      <c r="P436" s="91"/>
      <c r="Q436" s="91"/>
      <c r="R436" s="91"/>
      <c r="S436" s="91"/>
      <c r="T436" s="92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T436" s="17" t="s">
        <v>136</v>
      </c>
      <c r="AU436" s="17" t="s">
        <v>90</v>
      </c>
    </row>
    <row r="437" s="13" customFormat="1">
      <c r="A437" s="13"/>
      <c r="B437" s="252"/>
      <c r="C437" s="253"/>
      <c r="D437" s="248" t="s">
        <v>138</v>
      </c>
      <c r="E437" s="254" t="s">
        <v>1</v>
      </c>
      <c r="F437" s="255" t="s">
        <v>437</v>
      </c>
      <c r="G437" s="253"/>
      <c r="H437" s="254" t="s">
        <v>1</v>
      </c>
      <c r="I437" s="256"/>
      <c r="J437" s="253"/>
      <c r="K437" s="253"/>
      <c r="L437" s="257"/>
      <c r="M437" s="258"/>
      <c r="N437" s="259"/>
      <c r="O437" s="259"/>
      <c r="P437" s="259"/>
      <c r="Q437" s="259"/>
      <c r="R437" s="259"/>
      <c r="S437" s="259"/>
      <c r="T437" s="260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61" t="s">
        <v>138</v>
      </c>
      <c r="AU437" s="261" t="s">
        <v>90</v>
      </c>
      <c r="AV437" s="13" t="s">
        <v>88</v>
      </c>
      <c r="AW437" s="13" t="s">
        <v>36</v>
      </c>
      <c r="AX437" s="13" t="s">
        <v>80</v>
      </c>
      <c r="AY437" s="261" t="s">
        <v>127</v>
      </c>
    </row>
    <row r="438" s="13" customFormat="1">
      <c r="A438" s="13"/>
      <c r="B438" s="252"/>
      <c r="C438" s="253"/>
      <c r="D438" s="248" t="s">
        <v>138</v>
      </c>
      <c r="E438" s="254" t="s">
        <v>1</v>
      </c>
      <c r="F438" s="255" t="s">
        <v>140</v>
      </c>
      <c r="G438" s="253"/>
      <c r="H438" s="254" t="s">
        <v>1</v>
      </c>
      <c r="I438" s="256"/>
      <c r="J438" s="253"/>
      <c r="K438" s="253"/>
      <c r="L438" s="257"/>
      <c r="M438" s="258"/>
      <c r="N438" s="259"/>
      <c r="O438" s="259"/>
      <c r="P438" s="259"/>
      <c r="Q438" s="259"/>
      <c r="R438" s="259"/>
      <c r="S438" s="259"/>
      <c r="T438" s="260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61" t="s">
        <v>138</v>
      </c>
      <c r="AU438" s="261" t="s">
        <v>90</v>
      </c>
      <c r="AV438" s="13" t="s">
        <v>88</v>
      </c>
      <c r="AW438" s="13" t="s">
        <v>36</v>
      </c>
      <c r="AX438" s="13" t="s">
        <v>80</v>
      </c>
      <c r="AY438" s="261" t="s">
        <v>127</v>
      </c>
    </row>
    <row r="439" s="14" customFormat="1">
      <c r="A439" s="14"/>
      <c r="B439" s="262"/>
      <c r="C439" s="263"/>
      <c r="D439" s="248" t="s">
        <v>138</v>
      </c>
      <c r="E439" s="264" t="s">
        <v>1</v>
      </c>
      <c r="F439" s="265" t="s">
        <v>88</v>
      </c>
      <c r="G439" s="263"/>
      <c r="H439" s="266">
        <v>1</v>
      </c>
      <c r="I439" s="267"/>
      <c r="J439" s="263"/>
      <c r="K439" s="263"/>
      <c r="L439" s="268"/>
      <c r="M439" s="269"/>
      <c r="N439" s="270"/>
      <c r="O439" s="270"/>
      <c r="P439" s="270"/>
      <c r="Q439" s="270"/>
      <c r="R439" s="270"/>
      <c r="S439" s="270"/>
      <c r="T439" s="271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72" t="s">
        <v>138</v>
      </c>
      <c r="AU439" s="272" t="s">
        <v>90</v>
      </c>
      <c r="AV439" s="14" t="s">
        <v>90</v>
      </c>
      <c r="AW439" s="14" t="s">
        <v>36</v>
      </c>
      <c r="AX439" s="14" t="s">
        <v>80</v>
      </c>
      <c r="AY439" s="272" t="s">
        <v>127</v>
      </c>
    </row>
    <row r="440" s="15" customFormat="1">
      <c r="A440" s="15"/>
      <c r="B440" s="273"/>
      <c r="C440" s="274"/>
      <c r="D440" s="248" t="s">
        <v>138</v>
      </c>
      <c r="E440" s="275" t="s">
        <v>1</v>
      </c>
      <c r="F440" s="276" t="s">
        <v>144</v>
      </c>
      <c r="G440" s="274"/>
      <c r="H440" s="277">
        <v>1</v>
      </c>
      <c r="I440" s="278"/>
      <c r="J440" s="274"/>
      <c r="K440" s="274"/>
      <c r="L440" s="279"/>
      <c r="M440" s="280"/>
      <c r="N440" s="281"/>
      <c r="O440" s="281"/>
      <c r="P440" s="281"/>
      <c r="Q440" s="281"/>
      <c r="R440" s="281"/>
      <c r="S440" s="281"/>
      <c r="T440" s="282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83" t="s">
        <v>138</v>
      </c>
      <c r="AU440" s="283" t="s">
        <v>90</v>
      </c>
      <c r="AV440" s="15" t="s">
        <v>134</v>
      </c>
      <c r="AW440" s="15" t="s">
        <v>36</v>
      </c>
      <c r="AX440" s="15" t="s">
        <v>88</v>
      </c>
      <c r="AY440" s="283" t="s">
        <v>127</v>
      </c>
    </row>
    <row r="441" s="2" customFormat="1" ht="33" customHeight="1">
      <c r="A441" s="38"/>
      <c r="B441" s="39"/>
      <c r="C441" s="284" t="s">
        <v>448</v>
      </c>
      <c r="D441" s="284" t="s">
        <v>285</v>
      </c>
      <c r="E441" s="285" t="s">
        <v>449</v>
      </c>
      <c r="F441" s="286" t="s">
        <v>450</v>
      </c>
      <c r="G441" s="287" t="s">
        <v>195</v>
      </c>
      <c r="H441" s="288">
        <v>1</v>
      </c>
      <c r="I441" s="289"/>
      <c r="J441" s="290">
        <f>ROUND(I441*H441,2)</f>
        <v>0</v>
      </c>
      <c r="K441" s="286" t="s">
        <v>1</v>
      </c>
      <c r="L441" s="291"/>
      <c r="M441" s="292" t="s">
        <v>1</v>
      </c>
      <c r="N441" s="293" t="s">
        <v>45</v>
      </c>
      <c r="O441" s="91"/>
      <c r="P441" s="244">
        <f>O441*H441</f>
        <v>0</v>
      </c>
      <c r="Q441" s="244">
        <v>0.025100000000000001</v>
      </c>
      <c r="R441" s="244">
        <f>Q441*H441</f>
        <v>0.025100000000000001</v>
      </c>
      <c r="S441" s="244">
        <v>0</v>
      </c>
      <c r="T441" s="245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46" t="s">
        <v>192</v>
      </c>
      <c r="AT441" s="246" t="s">
        <v>285</v>
      </c>
      <c r="AU441" s="246" t="s">
        <v>90</v>
      </c>
      <c r="AY441" s="17" t="s">
        <v>127</v>
      </c>
      <c r="BE441" s="247">
        <f>IF(N441="základní",J441,0)</f>
        <v>0</v>
      </c>
      <c r="BF441" s="247">
        <f>IF(N441="snížená",J441,0)</f>
        <v>0</v>
      </c>
      <c r="BG441" s="247">
        <f>IF(N441="zákl. přenesená",J441,0)</f>
        <v>0</v>
      </c>
      <c r="BH441" s="247">
        <f>IF(N441="sníž. přenesená",J441,0)</f>
        <v>0</v>
      </c>
      <c r="BI441" s="247">
        <f>IF(N441="nulová",J441,0)</f>
        <v>0</v>
      </c>
      <c r="BJ441" s="17" t="s">
        <v>88</v>
      </c>
      <c r="BK441" s="247">
        <f>ROUND(I441*H441,2)</f>
        <v>0</v>
      </c>
      <c r="BL441" s="17" t="s">
        <v>134</v>
      </c>
      <c r="BM441" s="246" t="s">
        <v>451</v>
      </c>
    </row>
    <row r="442" s="2" customFormat="1">
      <c r="A442" s="38"/>
      <c r="B442" s="39"/>
      <c r="C442" s="40"/>
      <c r="D442" s="248" t="s">
        <v>136</v>
      </c>
      <c r="E442" s="40"/>
      <c r="F442" s="249" t="s">
        <v>452</v>
      </c>
      <c r="G442" s="40"/>
      <c r="H442" s="40"/>
      <c r="I442" s="144"/>
      <c r="J442" s="40"/>
      <c r="K442" s="40"/>
      <c r="L442" s="44"/>
      <c r="M442" s="250"/>
      <c r="N442" s="251"/>
      <c r="O442" s="91"/>
      <c r="P442" s="91"/>
      <c r="Q442" s="91"/>
      <c r="R442" s="91"/>
      <c r="S442" s="91"/>
      <c r="T442" s="92"/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T442" s="17" t="s">
        <v>136</v>
      </c>
      <c r="AU442" s="17" t="s">
        <v>90</v>
      </c>
    </row>
    <row r="443" s="13" customFormat="1">
      <c r="A443" s="13"/>
      <c r="B443" s="252"/>
      <c r="C443" s="253"/>
      <c r="D443" s="248" t="s">
        <v>138</v>
      </c>
      <c r="E443" s="254" t="s">
        <v>1</v>
      </c>
      <c r="F443" s="255" t="s">
        <v>453</v>
      </c>
      <c r="G443" s="253"/>
      <c r="H443" s="254" t="s">
        <v>1</v>
      </c>
      <c r="I443" s="256"/>
      <c r="J443" s="253"/>
      <c r="K443" s="253"/>
      <c r="L443" s="257"/>
      <c r="M443" s="258"/>
      <c r="N443" s="259"/>
      <c r="O443" s="259"/>
      <c r="P443" s="259"/>
      <c r="Q443" s="259"/>
      <c r="R443" s="259"/>
      <c r="S443" s="259"/>
      <c r="T443" s="260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61" t="s">
        <v>138</v>
      </c>
      <c r="AU443" s="261" t="s">
        <v>90</v>
      </c>
      <c r="AV443" s="13" t="s">
        <v>88</v>
      </c>
      <c r="AW443" s="13" t="s">
        <v>36</v>
      </c>
      <c r="AX443" s="13" t="s">
        <v>80</v>
      </c>
      <c r="AY443" s="261" t="s">
        <v>127</v>
      </c>
    </row>
    <row r="444" s="13" customFormat="1">
      <c r="A444" s="13"/>
      <c r="B444" s="252"/>
      <c r="C444" s="253"/>
      <c r="D444" s="248" t="s">
        <v>138</v>
      </c>
      <c r="E444" s="254" t="s">
        <v>1</v>
      </c>
      <c r="F444" s="255" t="s">
        <v>140</v>
      </c>
      <c r="G444" s="253"/>
      <c r="H444" s="254" t="s">
        <v>1</v>
      </c>
      <c r="I444" s="256"/>
      <c r="J444" s="253"/>
      <c r="K444" s="253"/>
      <c r="L444" s="257"/>
      <c r="M444" s="258"/>
      <c r="N444" s="259"/>
      <c r="O444" s="259"/>
      <c r="P444" s="259"/>
      <c r="Q444" s="259"/>
      <c r="R444" s="259"/>
      <c r="S444" s="259"/>
      <c r="T444" s="260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61" t="s">
        <v>138</v>
      </c>
      <c r="AU444" s="261" t="s">
        <v>90</v>
      </c>
      <c r="AV444" s="13" t="s">
        <v>88</v>
      </c>
      <c r="AW444" s="13" t="s">
        <v>36</v>
      </c>
      <c r="AX444" s="13" t="s">
        <v>80</v>
      </c>
      <c r="AY444" s="261" t="s">
        <v>127</v>
      </c>
    </row>
    <row r="445" s="14" customFormat="1">
      <c r="A445" s="14"/>
      <c r="B445" s="262"/>
      <c r="C445" s="263"/>
      <c r="D445" s="248" t="s">
        <v>138</v>
      </c>
      <c r="E445" s="264" t="s">
        <v>1</v>
      </c>
      <c r="F445" s="265" t="s">
        <v>88</v>
      </c>
      <c r="G445" s="263"/>
      <c r="H445" s="266">
        <v>1</v>
      </c>
      <c r="I445" s="267"/>
      <c r="J445" s="263"/>
      <c r="K445" s="263"/>
      <c r="L445" s="268"/>
      <c r="M445" s="269"/>
      <c r="N445" s="270"/>
      <c r="O445" s="270"/>
      <c r="P445" s="270"/>
      <c r="Q445" s="270"/>
      <c r="R445" s="270"/>
      <c r="S445" s="270"/>
      <c r="T445" s="271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72" t="s">
        <v>138</v>
      </c>
      <c r="AU445" s="272" t="s">
        <v>90</v>
      </c>
      <c r="AV445" s="14" t="s">
        <v>90</v>
      </c>
      <c r="AW445" s="14" t="s">
        <v>36</v>
      </c>
      <c r="AX445" s="14" t="s">
        <v>80</v>
      </c>
      <c r="AY445" s="272" t="s">
        <v>127</v>
      </c>
    </row>
    <row r="446" s="15" customFormat="1">
      <c r="A446" s="15"/>
      <c r="B446" s="273"/>
      <c r="C446" s="274"/>
      <c r="D446" s="248" t="s">
        <v>138</v>
      </c>
      <c r="E446" s="275" t="s">
        <v>1</v>
      </c>
      <c r="F446" s="276" t="s">
        <v>144</v>
      </c>
      <c r="G446" s="274"/>
      <c r="H446" s="277">
        <v>1</v>
      </c>
      <c r="I446" s="278"/>
      <c r="J446" s="274"/>
      <c r="K446" s="274"/>
      <c r="L446" s="279"/>
      <c r="M446" s="280"/>
      <c r="N446" s="281"/>
      <c r="O446" s="281"/>
      <c r="P446" s="281"/>
      <c r="Q446" s="281"/>
      <c r="R446" s="281"/>
      <c r="S446" s="281"/>
      <c r="T446" s="282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83" t="s">
        <v>138</v>
      </c>
      <c r="AU446" s="283" t="s">
        <v>90</v>
      </c>
      <c r="AV446" s="15" t="s">
        <v>134</v>
      </c>
      <c r="AW446" s="15" t="s">
        <v>36</v>
      </c>
      <c r="AX446" s="15" t="s">
        <v>88</v>
      </c>
      <c r="AY446" s="283" t="s">
        <v>127</v>
      </c>
    </row>
    <row r="447" s="2" customFormat="1" ht="21.75" customHeight="1">
      <c r="A447" s="38"/>
      <c r="B447" s="39"/>
      <c r="C447" s="235" t="s">
        <v>454</v>
      </c>
      <c r="D447" s="235" t="s">
        <v>129</v>
      </c>
      <c r="E447" s="236" t="s">
        <v>455</v>
      </c>
      <c r="F447" s="237" t="s">
        <v>456</v>
      </c>
      <c r="G447" s="238" t="s">
        <v>195</v>
      </c>
      <c r="H447" s="239">
        <v>1</v>
      </c>
      <c r="I447" s="240"/>
      <c r="J447" s="241">
        <f>ROUND(I447*H447,2)</f>
        <v>0</v>
      </c>
      <c r="K447" s="237" t="s">
        <v>1</v>
      </c>
      <c r="L447" s="44"/>
      <c r="M447" s="242" t="s">
        <v>1</v>
      </c>
      <c r="N447" s="243" t="s">
        <v>45</v>
      </c>
      <c r="O447" s="91"/>
      <c r="P447" s="244">
        <f>O447*H447</f>
        <v>0</v>
      </c>
      <c r="Q447" s="244">
        <v>0</v>
      </c>
      <c r="R447" s="244">
        <f>Q447*H447</f>
        <v>0</v>
      </c>
      <c r="S447" s="244">
        <v>0</v>
      </c>
      <c r="T447" s="245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46" t="s">
        <v>134</v>
      </c>
      <c r="AT447" s="246" t="s">
        <v>129</v>
      </c>
      <c r="AU447" s="246" t="s">
        <v>90</v>
      </c>
      <c r="AY447" s="17" t="s">
        <v>127</v>
      </c>
      <c r="BE447" s="247">
        <f>IF(N447="základní",J447,0)</f>
        <v>0</v>
      </c>
      <c r="BF447" s="247">
        <f>IF(N447="snížená",J447,0)</f>
        <v>0</v>
      </c>
      <c r="BG447" s="247">
        <f>IF(N447="zákl. přenesená",J447,0)</f>
        <v>0</v>
      </c>
      <c r="BH447" s="247">
        <f>IF(N447="sníž. přenesená",J447,0)</f>
        <v>0</v>
      </c>
      <c r="BI447" s="247">
        <f>IF(N447="nulová",J447,0)</f>
        <v>0</v>
      </c>
      <c r="BJ447" s="17" t="s">
        <v>88</v>
      </c>
      <c r="BK447" s="247">
        <f>ROUND(I447*H447,2)</f>
        <v>0</v>
      </c>
      <c r="BL447" s="17" t="s">
        <v>134</v>
      </c>
      <c r="BM447" s="246" t="s">
        <v>457</v>
      </c>
    </row>
    <row r="448" s="2" customFormat="1">
      <c r="A448" s="38"/>
      <c r="B448" s="39"/>
      <c r="C448" s="40"/>
      <c r="D448" s="248" t="s">
        <v>136</v>
      </c>
      <c r="E448" s="40"/>
      <c r="F448" s="249" t="s">
        <v>458</v>
      </c>
      <c r="G448" s="40"/>
      <c r="H448" s="40"/>
      <c r="I448" s="144"/>
      <c r="J448" s="40"/>
      <c r="K448" s="40"/>
      <c r="L448" s="44"/>
      <c r="M448" s="250"/>
      <c r="N448" s="251"/>
      <c r="O448" s="91"/>
      <c r="P448" s="91"/>
      <c r="Q448" s="91"/>
      <c r="R448" s="91"/>
      <c r="S448" s="91"/>
      <c r="T448" s="92"/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T448" s="17" t="s">
        <v>136</v>
      </c>
      <c r="AU448" s="17" t="s">
        <v>90</v>
      </c>
    </row>
    <row r="449" s="13" customFormat="1">
      <c r="A449" s="13"/>
      <c r="B449" s="252"/>
      <c r="C449" s="253"/>
      <c r="D449" s="248" t="s">
        <v>138</v>
      </c>
      <c r="E449" s="254" t="s">
        <v>1</v>
      </c>
      <c r="F449" s="255" t="s">
        <v>372</v>
      </c>
      <c r="G449" s="253"/>
      <c r="H449" s="254" t="s">
        <v>1</v>
      </c>
      <c r="I449" s="256"/>
      <c r="J449" s="253"/>
      <c r="K449" s="253"/>
      <c r="L449" s="257"/>
      <c r="M449" s="258"/>
      <c r="N449" s="259"/>
      <c r="O449" s="259"/>
      <c r="P449" s="259"/>
      <c r="Q449" s="259"/>
      <c r="R449" s="259"/>
      <c r="S449" s="259"/>
      <c r="T449" s="260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61" t="s">
        <v>138</v>
      </c>
      <c r="AU449" s="261" t="s">
        <v>90</v>
      </c>
      <c r="AV449" s="13" t="s">
        <v>88</v>
      </c>
      <c r="AW449" s="13" t="s">
        <v>36</v>
      </c>
      <c r="AX449" s="13" t="s">
        <v>80</v>
      </c>
      <c r="AY449" s="261" t="s">
        <v>127</v>
      </c>
    </row>
    <row r="450" s="13" customFormat="1">
      <c r="A450" s="13"/>
      <c r="B450" s="252"/>
      <c r="C450" s="253"/>
      <c r="D450" s="248" t="s">
        <v>138</v>
      </c>
      <c r="E450" s="254" t="s">
        <v>1</v>
      </c>
      <c r="F450" s="255" t="s">
        <v>140</v>
      </c>
      <c r="G450" s="253"/>
      <c r="H450" s="254" t="s">
        <v>1</v>
      </c>
      <c r="I450" s="256"/>
      <c r="J450" s="253"/>
      <c r="K450" s="253"/>
      <c r="L450" s="257"/>
      <c r="M450" s="258"/>
      <c r="N450" s="259"/>
      <c r="O450" s="259"/>
      <c r="P450" s="259"/>
      <c r="Q450" s="259"/>
      <c r="R450" s="259"/>
      <c r="S450" s="259"/>
      <c r="T450" s="260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61" t="s">
        <v>138</v>
      </c>
      <c r="AU450" s="261" t="s">
        <v>90</v>
      </c>
      <c r="AV450" s="13" t="s">
        <v>88</v>
      </c>
      <c r="AW450" s="13" t="s">
        <v>36</v>
      </c>
      <c r="AX450" s="13" t="s">
        <v>80</v>
      </c>
      <c r="AY450" s="261" t="s">
        <v>127</v>
      </c>
    </row>
    <row r="451" s="14" customFormat="1">
      <c r="A451" s="14"/>
      <c r="B451" s="262"/>
      <c r="C451" s="263"/>
      <c r="D451" s="248" t="s">
        <v>138</v>
      </c>
      <c r="E451" s="264" t="s">
        <v>1</v>
      </c>
      <c r="F451" s="265" t="s">
        <v>88</v>
      </c>
      <c r="G451" s="263"/>
      <c r="H451" s="266">
        <v>1</v>
      </c>
      <c r="I451" s="267"/>
      <c r="J451" s="263"/>
      <c r="K451" s="263"/>
      <c r="L451" s="268"/>
      <c r="M451" s="269"/>
      <c r="N451" s="270"/>
      <c r="O451" s="270"/>
      <c r="P451" s="270"/>
      <c r="Q451" s="270"/>
      <c r="R451" s="270"/>
      <c r="S451" s="270"/>
      <c r="T451" s="271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72" t="s">
        <v>138</v>
      </c>
      <c r="AU451" s="272" t="s">
        <v>90</v>
      </c>
      <c r="AV451" s="14" t="s">
        <v>90</v>
      </c>
      <c r="AW451" s="14" t="s">
        <v>36</v>
      </c>
      <c r="AX451" s="14" t="s">
        <v>80</v>
      </c>
      <c r="AY451" s="272" t="s">
        <v>127</v>
      </c>
    </row>
    <row r="452" s="15" customFormat="1">
      <c r="A452" s="15"/>
      <c r="B452" s="273"/>
      <c r="C452" s="274"/>
      <c r="D452" s="248" t="s">
        <v>138</v>
      </c>
      <c r="E452" s="275" t="s">
        <v>1</v>
      </c>
      <c r="F452" s="276" t="s">
        <v>144</v>
      </c>
      <c r="G452" s="274"/>
      <c r="H452" s="277">
        <v>1</v>
      </c>
      <c r="I452" s="278"/>
      <c r="J452" s="274"/>
      <c r="K452" s="274"/>
      <c r="L452" s="279"/>
      <c r="M452" s="280"/>
      <c r="N452" s="281"/>
      <c r="O452" s="281"/>
      <c r="P452" s="281"/>
      <c r="Q452" s="281"/>
      <c r="R452" s="281"/>
      <c r="S452" s="281"/>
      <c r="T452" s="282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83" t="s">
        <v>138</v>
      </c>
      <c r="AU452" s="283" t="s">
        <v>90</v>
      </c>
      <c r="AV452" s="15" t="s">
        <v>134</v>
      </c>
      <c r="AW452" s="15" t="s">
        <v>36</v>
      </c>
      <c r="AX452" s="15" t="s">
        <v>88</v>
      </c>
      <c r="AY452" s="283" t="s">
        <v>127</v>
      </c>
    </row>
    <row r="453" s="2" customFormat="1" ht="16.5" customHeight="1">
      <c r="A453" s="38"/>
      <c r="B453" s="39"/>
      <c r="C453" s="284" t="s">
        <v>459</v>
      </c>
      <c r="D453" s="284" t="s">
        <v>285</v>
      </c>
      <c r="E453" s="285" t="s">
        <v>460</v>
      </c>
      <c r="F453" s="286" t="s">
        <v>461</v>
      </c>
      <c r="G453" s="287" t="s">
        <v>195</v>
      </c>
      <c r="H453" s="288">
        <v>1</v>
      </c>
      <c r="I453" s="289"/>
      <c r="J453" s="290">
        <f>ROUND(I453*H453,2)</f>
        <v>0</v>
      </c>
      <c r="K453" s="286" t="s">
        <v>1</v>
      </c>
      <c r="L453" s="291"/>
      <c r="M453" s="292" t="s">
        <v>1</v>
      </c>
      <c r="N453" s="293" t="s">
        <v>45</v>
      </c>
      <c r="O453" s="91"/>
      <c r="P453" s="244">
        <f>O453*H453</f>
        <v>0</v>
      </c>
      <c r="Q453" s="244">
        <v>0.0149</v>
      </c>
      <c r="R453" s="244">
        <f>Q453*H453</f>
        <v>0.0149</v>
      </c>
      <c r="S453" s="244">
        <v>0</v>
      </c>
      <c r="T453" s="245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46" t="s">
        <v>192</v>
      </c>
      <c r="AT453" s="246" t="s">
        <v>285</v>
      </c>
      <c r="AU453" s="246" t="s">
        <v>90</v>
      </c>
      <c r="AY453" s="17" t="s">
        <v>127</v>
      </c>
      <c r="BE453" s="247">
        <f>IF(N453="základní",J453,0)</f>
        <v>0</v>
      </c>
      <c r="BF453" s="247">
        <f>IF(N453="snížená",J453,0)</f>
        <v>0</v>
      </c>
      <c r="BG453" s="247">
        <f>IF(N453="zákl. přenesená",J453,0)</f>
        <v>0</v>
      </c>
      <c r="BH453" s="247">
        <f>IF(N453="sníž. přenesená",J453,0)</f>
        <v>0</v>
      </c>
      <c r="BI453" s="247">
        <f>IF(N453="nulová",J453,0)</f>
        <v>0</v>
      </c>
      <c r="BJ453" s="17" t="s">
        <v>88</v>
      </c>
      <c r="BK453" s="247">
        <f>ROUND(I453*H453,2)</f>
        <v>0</v>
      </c>
      <c r="BL453" s="17" t="s">
        <v>134</v>
      </c>
      <c r="BM453" s="246" t="s">
        <v>462</v>
      </c>
    </row>
    <row r="454" s="2" customFormat="1">
      <c r="A454" s="38"/>
      <c r="B454" s="39"/>
      <c r="C454" s="40"/>
      <c r="D454" s="248" t="s">
        <v>136</v>
      </c>
      <c r="E454" s="40"/>
      <c r="F454" s="249" t="s">
        <v>461</v>
      </c>
      <c r="G454" s="40"/>
      <c r="H454" s="40"/>
      <c r="I454" s="144"/>
      <c r="J454" s="40"/>
      <c r="K454" s="40"/>
      <c r="L454" s="44"/>
      <c r="M454" s="250"/>
      <c r="N454" s="251"/>
      <c r="O454" s="91"/>
      <c r="P454" s="91"/>
      <c r="Q454" s="91"/>
      <c r="R454" s="91"/>
      <c r="S454" s="91"/>
      <c r="T454" s="92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T454" s="17" t="s">
        <v>136</v>
      </c>
      <c r="AU454" s="17" t="s">
        <v>90</v>
      </c>
    </row>
    <row r="455" s="13" customFormat="1">
      <c r="A455" s="13"/>
      <c r="B455" s="252"/>
      <c r="C455" s="253"/>
      <c r="D455" s="248" t="s">
        <v>138</v>
      </c>
      <c r="E455" s="254" t="s">
        <v>1</v>
      </c>
      <c r="F455" s="255" t="s">
        <v>372</v>
      </c>
      <c r="G455" s="253"/>
      <c r="H455" s="254" t="s">
        <v>1</v>
      </c>
      <c r="I455" s="256"/>
      <c r="J455" s="253"/>
      <c r="K455" s="253"/>
      <c r="L455" s="257"/>
      <c r="M455" s="258"/>
      <c r="N455" s="259"/>
      <c r="O455" s="259"/>
      <c r="P455" s="259"/>
      <c r="Q455" s="259"/>
      <c r="R455" s="259"/>
      <c r="S455" s="259"/>
      <c r="T455" s="260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61" t="s">
        <v>138</v>
      </c>
      <c r="AU455" s="261" t="s">
        <v>90</v>
      </c>
      <c r="AV455" s="13" t="s">
        <v>88</v>
      </c>
      <c r="AW455" s="13" t="s">
        <v>36</v>
      </c>
      <c r="AX455" s="13" t="s">
        <v>80</v>
      </c>
      <c r="AY455" s="261" t="s">
        <v>127</v>
      </c>
    </row>
    <row r="456" s="13" customFormat="1">
      <c r="A456" s="13"/>
      <c r="B456" s="252"/>
      <c r="C456" s="253"/>
      <c r="D456" s="248" t="s">
        <v>138</v>
      </c>
      <c r="E456" s="254" t="s">
        <v>1</v>
      </c>
      <c r="F456" s="255" t="s">
        <v>140</v>
      </c>
      <c r="G456" s="253"/>
      <c r="H456" s="254" t="s">
        <v>1</v>
      </c>
      <c r="I456" s="256"/>
      <c r="J456" s="253"/>
      <c r="K456" s="253"/>
      <c r="L456" s="257"/>
      <c r="M456" s="258"/>
      <c r="N456" s="259"/>
      <c r="O456" s="259"/>
      <c r="P456" s="259"/>
      <c r="Q456" s="259"/>
      <c r="R456" s="259"/>
      <c r="S456" s="259"/>
      <c r="T456" s="260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61" t="s">
        <v>138</v>
      </c>
      <c r="AU456" s="261" t="s">
        <v>90</v>
      </c>
      <c r="AV456" s="13" t="s">
        <v>88</v>
      </c>
      <c r="AW456" s="13" t="s">
        <v>36</v>
      </c>
      <c r="AX456" s="13" t="s">
        <v>80</v>
      </c>
      <c r="AY456" s="261" t="s">
        <v>127</v>
      </c>
    </row>
    <row r="457" s="14" customFormat="1">
      <c r="A457" s="14"/>
      <c r="B457" s="262"/>
      <c r="C457" s="263"/>
      <c r="D457" s="248" t="s">
        <v>138</v>
      </c>
      <c r="E457" s="264" t="s">
        <v>1</v>
      </c>
      <c r="F457" s="265" t="s">
        <v>88</v>
      </c>
      <c r="G457" s="263"/>
      <c r="H457" s="266">
        <v>1</v>
      </c>
      <c r="I457" s="267"/>
      <c r="J457" s="263"/>
      <c r="K457" s="263"/>
      <c r="L457" s="268"/>
      <c r="M457" s="269"/>
      <c r="N457" s="270"/>
      <c r="O457" s="270"/>
      <c r="P457" s="270"/>
      <c r="Q457" s="270"/>
      <c r="R457" s="270"/>
      <c r="S457" s="270"/>
      <c r="T457" s="271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72" t="s">
        <v>138</v>
      </c>
      <c r="AU457" s="272" t="s">
        <v>90</v>
      </c>
      <c r="AV457" s="14" t="s">
        <v>90</v>
      </c>
      <c r="AW457" s="14" t="s">
        <v>36</v>
      </c>
      <c r="AX457" s="14" t="s">
        <v>80</v>
      </c>
      <c r="AY457" s="272" t="s">
        <v>127</v>
      </c>
    </row>
    <row r="458" s="15" customFormat="1">
      <c r="A458" s="15"/>
      <c r="B458" s="273"/>
      <c r="C458" s="274"/>
      <c r="D458" s="248" t="s">
        <v>138</v>
      </c>
      <c r="E458" s="275" t="s">
        <v>1</v>
      </c>
      <c r="F458" s="276" t="s">
        <v>144</v>
      </c>
      <c r="G458" s="274"/>
      <c r="H458" s="277">
        <v>1</v>
      </c>
      <c r="I458" s="278"/>
      <c r="J458" s="274"/>
      <c r="K458" s="274"/>
      <c r="L458" s="279"/>
      <c r="M458" s="280"/>
      <c r="N458" s="281"/>
      <c r="O458" s="281"/>
      <c r="P458" s="281"/>
      <c r="Q458" s="281"/>
      <c r="R458" s="281"/>
      <c r="S458" s="281"/>
      <c r="T458" s="282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83" t="s">
        <v>138</v>
      </c>
      <c r="AU458" s="283" t="s">
        <v>90</v>
      </c>
      <c r="AV458" s="15" t="s">
        <v>134</v>
      </c>
      <c r="AW458" s="15" t="s">
        <v>36</v>
      </c>
      <c r="AX458" s="15" t="s">
        <v>88</v>
      </c>
      <c r="AY458" s="283" t="s">
        <v>127</v>
      </c>
    </row>
    <row r="459" s="2" customFormat="1" ht="21.75" customHeight="1">
      <c r="A459" s="38"/>
      <c r="B459" s="39"/>
      <c r="C459" s="235" t="s">
        <v>463</v>
      </c>
      <c r="D459" s="235" t="s">
        <v>129</v>
      </c>
      <c r="E459" s="236" t="s">
        <v>464</v>
      </c>
      <c r="F459" s="237" t="s">
        <v>465</v>
      </c>
      <c r="G459" s="238" t="s">
        <v>195</v>
      </c>
      <c r="H459" s="239">
        <v>3</v>
      </c>
      <c r="I459" s="240"/>
      <c r="J459" s="241">
        <f>ROUND(I459*H459,2)</f>
        <v>0</v>
      </c>
      <c r="K459" s="237" t="s">
        <v>1</v>
      </c>
      <c r="L459" s="44"/>
      <c r="M459" s="242" t="s">
        <v>1</v>
      </c>
      <c r="N459" s="243" t="s">
        <v>45</v>
      </c>
      <c r="O459" s="91"/>
      <c r="P459" s="244">
        <f>O459*H459</f>
        <v>0</v>
      </c>
      <c r="Q459" s="244">
        <v>0.00296</v>
      </c>
      <c r="R459" s="244">
        <f>Q459*H459</f>
        <v>0.008879999999999999</v>
      </c>
      <c r="S459" s="244">
        <v>0</v>
      </c>
      <c r="T459" s="245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46" t="s">
        <v>134</v>
      </c>
      <c r="AT459" s="246" t="s">
        <v>129</v>
      </c>
      <c r="AU459" s="246" t="s">
        <v>90</v>
      </c>
      <c r="AY459" s="17" t="s">
        <v>127</v>
      </c>
      <c r="BE459" s="247">
        <f>IF(N459="základní",J459,0)</f>
        <v>0</v>
      </c>
      <c r="BF459" s="247">
        <f>IF(N459="snížená",J459,0)</f>
        <v>0</v>
      </c>
      <c r="BG459" s="247">
        <f>IF(N459="zákl. přenesená",J459,0)</f>
        <v>0</v>
      </c>
      <c r="BH459" s="247">
        <f>IF(N459="sníž. přenesená",J459,0)</f>
        <v>0</v>
      </c>
      <c r="BI459" s="247">
        <f>IF(N459="nulová",J459,0)</f>
        <v>0</v>
      </c>
      <c r="BJ459" s="17" t="s">
        <v>88</v>
      </c>
      <c r="BK459" s="247">
        <f>ROUND(I459*H459,2)</f>
        <v>0</v>
      </c>
      <c r="BL459" s="17" t="s">
        <v>134</v>
      </c>
      <c r="BM459" s="246" t="s">
        <v>466</v>
      </c>
    </row>
    <row r="460" s="2" customFormat="1">
      <c r="A460" s="38"/>
      <c r="B460" s="39"/>
      <c r="C460" s="40"/>
      <c r="D460" s="248" t="s">
        <v>136</v>
      </c>
      <c r="E460" s="40"/>
      <c r="F460" s="249" t="s">
        <v>467</v>
      </c>
      <c r="G460" s="40"/>
      <c r="H460" s="40"/>
      <c r="I460" s="144"/>
      <c r="J460" s="40"/>
      <c r="K460" s="40"/>
      <c r="L460" s="44"/>
      <c r="M460" s="250"/>
      <c r="N460" s="251"/>
      <c r="O460" s="91"/>
      <c r="P460" s="91"/>
      <c r="Q460" s="91"/>
      <c r="R460" s="91"/>
      <c r="S460" s="91"/>
      <c r="T460" s="92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T460" s="17" t="s">
        <v>136</v>
      </c>
      <c r="AU460" s="17" t="s">
        <v>90</v>
      </c>
    </row>
    <row r="461" s="13" customFormat="1">
      <c r="A461" s="13"/>
      <c r="B461" s="252"/>
      <c r="C461" s="253"/>
      <c r="D461" s="248" t="s">
        <v>138</v>
      </c>
      <c r="E461" s="254" t="s">
        <v>1</v>
      </c>
      <c r="F461" s="255" t="s">
        <v>372</v>
      </c>
      <c r="G461" s="253"/>
      <c r="H461" s="254" t="s">
        <v>1</v>
      </c>
      <c r="I461" s="256"/>
      <c r="J461" s="253"/>
      <c r="K461" s="253"/>
      <c r="L461" s="257"/>
      <c r="M461" s="258"/>
      <c r="N461" s="259"/>
      <c r="O461" s="259"/>
      <c r="P461" s="259"/>
      <c r="Q461" s="259"/>
      <c r="R461" s="259"/>
      <c r="S461" s="259"/>
      <c r="T461" s="260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61" t="s">
        <v>138</v>
      </c>
      <c r="AU461" s="261" t="s">
        <v>90</v>
      </c>
      <c r="AV461" s="13" t="s">
        <v>88</v>
      </c>
      <c r="AW461" s="13" t="s">
        <v>36</v>
      </c>
      <c r="AX461" s="13" t="s">
        <v>80</v>
      </c>
      <c r="AY461" s="261" t="s">
        <v>127</v>
      </c>
    </row>
    <row r="462" s="13" customFormat="1">
      <c r="A462" s="13"/>
      <c r="B462" s="252"/>
      <c r="C462" s="253"/>
      <c r="D462" s="248" t="s">
        <v>138</v>
      </c>
      <c r="E462" s="254" t="s">
        <v>1</v>
      </c>
      <c r="F462" s="255" t="s">
        <v>140</v>
      </c>
      <c r="G462" s="253"/>
      <c r="H462" s="254" t="s">
        <v>1</v>
      </c>
      <c r="I462" s="256"/>
      <c r="J462" s="253"/>
      <c r="K462" s="253"/>
      <c r="L462" s="257"/>
      <c r="M462" s="258"/>
      <c r="N462" s="259"/>
      <c r="O462" s="259"/>
      <c r="P462" s="259"/>
      <c r="Q462" s="259"/>
      <c r="R462" s="259"/>
      <c r="S462" s="259"/>
      <c r="T462" s="260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61" t="s">
        <v>138</v>
      </c>
      <c r="AU462" s="261" t="s">
        <v>90</v>
      </c>
      <c r="AV462" s="13" t="s">
        <v>88</v>
      </c>
      <c r="AW462" s="13" t="s">
        <v>36</v>
      </c>
      <c r="AX462" s="13" t="s">
        <v>80</v>
      </c>
      <c r="AY462" s="261" t="s">
        <v>127</v>
      </c>
    </row>
    <row r="463" s="14" customFormat="1">
      <c r="A463" s="14"/>
      <c r="B463" s="262"/>
      <c r="C463" s="263"/>
      <c r="D463" s="248" t="s">
        <v>138</v>
      </c>
      <c r="E463" s="264" t="s">
        <v>1</v>
      </c>
      <c r="F463" s="265" t="s">
        <v>408</v>
      </c>
      <c r="G463" s="263"/>
      <c r="H463" s="266">
        <v>3</v>
      </c>
      <c r="I463" s="267"/>
      <c r="J463" s="263"/>
      <c r="K463" s="263"/>
      <c r="L463" s="268"/>
      <c r="M463" s="269"/>
      <c r="N463" s="270"/>
      <c r="O463" s="270"/>
      <c r="P463" s="270"/>
      <c r="Q463" s="270"/>
      <c r="R463" s="270"/>
      <c r="S463" s="270"/>
      <c r="T463" s="271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72" t="s">
        <v>138</v>
      </c>
      <c r="AU463" s="272" t="s">
        <v>90</v>
      </c>
      <c r="AV463" s="14" t="s">
        <v>90</v>
      </c>
      <c r="AW463" s="14" t="s">
        <v>36</v>
      </c>
      <c r="AX463" s="14" t="s">
        <v>80</v>
      </c>
      <c r="AY463" s="272" t="s">
        <v>127</v>
      </c>
    </row>
    <row r="464" s="15" customFormat="1">
      <c r="A464" s="15"/>
      <c r="B464" s="273"/>
      <c r="C464" s="274"/>
      <c r="D464" s="248" t="s">
        <v>138</v>
      </c>
      <c r="E464" s="275" t="s">
        <v>1</v>
      </c>
      <c r="F464" s="276" t="s">
        <v>144</v>
      </c>
      <c r="G464" s="274"/>
      <c r="H464" s="277">
        <v>3</v>
      </c>
      <c r="I464" s="278"/>
      <c r="J464" s="274"/>
      <c r="K464" s="274"/>
      <c r="L464" s="279"/>
      <c r="M464" s="280"/>
      <c r="N464" s="281"/>
      <c r="O464" s="281"/>
      <c r="P464" s="281"/>
      <c r="Q464" s="281"/>
      <c r="R464" s="281"/>
      <c r="S464" s="281"/>
      <c r="T464" s="282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83" t="s">
        <v>138</v>
      </c>
      <c r="AU464" s="283" t="s">
        <v>90</v>
      </c>
      <c r="AV464" s="15" t="s">
        <v>134</v>
      </c>
      <c r="AW464" s="15" t="s">
        <v>36</v>
      </c>
      <c r="AX464" s="15" t="s">
        <v>88</v>
      </c>
      <c r="AY464" s="283" t="s">
        <v>127</v>
      </c>
    </row>
    <row r="465" s="2" customFormat="1" ht="21.75" customHeight="1">
      <c r="A465" s="38"/>
      <c r="B465" s="39"/>
      <c r="C465" s="284" t="s">
        <v>468</v>
      </c>
      <c r="D465" s="284" t="s">
        <v>285</v>
      </c>
      <c r="E465" s="285" t="s">
        <v>469</v>
      </c>
      <c r="F465" s="286" t="s">
        <v>470</v>
      </c>
      <c r="G465" s="287" t="s">
        <v>195</v>
      </c>
      <c r="H465" s="288">
        <v>2</v>
      </c>
      <c r="I465" s="289"/>
      <c r="J465" s="290">
        <f>ROUND(I465*H465,2)</f>
        <v>0</v>
      </c>
      <c r="K465" s="286" t="s">
        <v>133</v>
      </c>
      <c r="L465" s="291"/>
      <c r="M465" s="292" t="s">
        <v>1</v>
      </c>
      <c r="N465" s="293" t="s">
        <v>45</v>
      </c>
      <c r="O465" s="91"/>
      <c r="P465" s="244">
        <f>O465*H465</f>
        <v>0</v>
      </c>
      <c r="Q465" s="244">
        <v>0.0124</v>
      </c>
      <c r="R465" s="244">
        <f>Q465*H465</f>
        <v>0.024799999999999999</v>
      </c>
      <c r="S465" s="244">
        <v>0</v>
      </c>
      <c r="T465" s="245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46" t="s">
        <v>192</v>
      </c>
      <c r="AT465" s="246" t="s">
        <v>285</v>
      </c>
      <c r="AU465" s="246" t="s">
        <v>90</v>
      </c>
      <c r="AY465" s="17" t="s">
        <v>127</v>
      </c>
      <c r="BE465" s="247">
        <f>IF(N465="základní",J465,0)</f>
        <v>0</v>
      </c>
      <c r="BF465" s="247">
        <f>IF(N465="snížená",J465,0)</f>
        <v>0</v>
      </c>
      <c r="BG465" s="247">
        <f>IF(N465="zákl. přenesená",J465,0)</f>
        <v>0</v>
      </c>
      <c r="BH465" s="247">
        <f>IF(N465="sníž. přenesená",J465,0)</f>
        <v>0</v>
      </c>
      <c r="BI465" s="247">
        <f>IF(N465="nulová",J465,0)</f>
        <v>0</v>
      </c>
      <c r="BJ465" s="17" t="s">
        <v>88</v>
      </c>
      <c r="BK465" s="247">
        <f>ROUND(I465*H465,2)</f>
        <v>0</v>
      </c>
      <c r="BL465" s="17" t="s">
        <v>134</v>
      </c>
      <c r="BM465" s="246" t="s">
        <v>471</v>
      </c>
    </row>
    <row r="466" s="2" customFormat="1">
      <c r="A466" s="38"/>
      <c r="B466" s="39"/>
      <c r="C466" s="40"/>
      <c r="D466" s="248" t="s">
        <v>136</v>
      </c>
      <c r="E466" s="40"/>
      <c r="F466" s="249" t="s">
        <v>470</v>
      </c>
      <c r="G466" s="40"/>
      <c r="H466" s="40"/>
      <c r="I466" s="144"/>
      <c r="J466" s="40"/>
      <c r="K466" s="40"/>
      <c r="L466" s="44"/>
      <c r="M466" s="250"/>
      <c r="N466" s="251"/>
      <c r="O466" s="91"/>
      <c r="P466" s="91"/>
      <c r="Q466" s="91"/>
      <c r="R466" s="91"/>
      <c r="S466" s="91"/>
      <c r="T466" s="92"/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T466" s="17" t="s">
        <v>136</v>
      </c>
      <c r="AU466" s="17" t="s">
        <v>90</v>
      </c>
    </row>
    <row r="467" s="13" customFormat="1">
      <c r="A467" s="13"/>
      <c r="B467" s="252"/>
      <c r="C467" s="253"/>
      <c r="D467" s="248" t="s">
        <v>138</v>
      </c>
      <c r="E467" s="254" t="s">
        <v>1</v>
      </c>
      <c r="F467" s="255" t="s">
        <v>372</v>
      </c>
      <c r="G467" s="253"/>
      <c r="H467" s="254" t="s">
        <v>1</v>
      </c>
      <c r="I467" s="256"/>
      <c r="J467" s="253"/>
      <c r="K467" s="253"/>
      <c r="L467" s="257"/>
      <c r="M467" s="258"/>
      <c r="N467" s="259"/>
      <c r="O467" s="259"/>
      <c r="P467" s="259"/>
      <c r="Q467" s="259"/>
      <c r="R467" s="259"/>
      <c r="S467" s="259"/>
      <c r="T467" s="260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61" t="s">
        <v>138</v>
      </c>
      <c r="AU467" s="261" t="s">
        <v>90</v>
      </c>
      <c r="AV467" s="13" t="s">
        <v>88</v>
      </c>
      <c r="AW467" s="13" t="s">
        <v>36</v>
      </c>
      <c r="AX467" s="13" t="s">
        <v>80</v>
      </c>
      <c r="AY467" s="261" t="s">
        <v>127</v>
      </c>
    </row>
    <row r="468" s="13" customFormat="1">
      <c r="A468" s="13"/>
      <c r="B468" s="252"/>
      <c r="C468" s="253"/>
      <c r="D468" s="248" t="s">
        <v>138</v>
      </c>
      <c r="E468" s="254" t="s">
        <v>1</v>
      </c>
      <c r="F468" s="255" t="s">
        <v>140</v>
      </c>
      <c r="G468" s="253"/>
      <c r="H468" s="254" t="s">
        <v>1</v>
      </c>
      <c r="I468" s="256"/>
      <c r="J468" s="253"/>
      <c r="K468" s="253"/>
      <c r="L468" s="257"/>
      <c r="M468" s="258"/>
      <c r="N468" s="259"/>
      <c r="O468" s="259"/>
      <c r="P468" s="259"/>
      <c r="Q468" s="259"/>
      <c r="R468" s="259"/>
      <c r="S468" s="259"/>
      <c r="T468" s="260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61" t="s">
        <v>138</v>
      </c>
      <c r="AU468" s="261" t="s">
        <v>90</v>
      </c>
      <c r="AV468" s="13" t="s">
        <v>88</v>
      </c>
      <c r="AW468" s="13" t="s">
        <v>36</v>
      </c>
      <c r="AX468" s="13" t="s">
        <v>80</v>
      </c>
      <c r="AY468" s="261" t="s">
        <v>127</v>
      </c>
    </row>
    <row r="469" s="14" customFormat="1">
      <c r="A469" s="14"/>
      <c r="B469" s="262"/>
      <c r="C469" s="263"/>
      <c r="D469" s="248" t="s">
        <v>138</v>
      </c>
      <c r="E469" s="264" t="s">
        <v>1</v>
      </c>
      <c r="F469" s="265" t="s">
        <v>90</v>
      </c>
      <c r="G469" s="263"/>
      <c r="H469" s="266">
        <v>2</v>
      </c>
      <c r="I469" s="267"/>
      <c r="J469" s="263"/>
      <c r="K469" s="263"/>
      <c r="L469" s="268"/>
      <c r="M469" s="269"/>
      <c r="N469" s="270"/>
      <c r="O469" s="270"/>
      <c r="P469" s="270"/>
      <c r="Q469" s="270"/>
      <c r="R469" s="270"/>
      <c r="S469" s="270"/>
      <c r="T469" s="271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72" t="s">
        <v>138</v>
      </c>
      <c r="AU469" s="272" t="s">
        <v>90</v>
      </c>
      <c r="AV469" s="14" t="s">
        <v>90</v>
      </c>
      <c r="AW469" s="14" t="s">
        <v>36</v>
      </c>
      <c r="AX469" s="14" t="s">
        <v>80</v>
      </c>
      <c r="AY469" s="272" t="s">
        <v>127</v>
      </c>
    </row>
    <row r="470" s="15" customFormat="1">
      <c r="A470" s="15"/>
      <c r="B470" s="273"/>
      <c r="C470" s="274"/>
      <c r="D470" s="248" t="s">
        <v>138</v>
      </c>
      <c r="E470" s="275" t="s">
        <v>1</v>
      </c>
      <c r="F470" s="276" t="s">
        <v>144</v>
      </c>
      <c r="G470" s="274"/>
      <c r="H470" s="277">
        <v>2</v>
      </c>
      <c r="I470" s="278"/>
      <c r="J470" s="274"/>
      <c r="K470" s="274"/>
      <c r="L470" s="279"/>
      <c r="M470" s="280"/>
      <c r="N470" s="281"/>
      <c r="O470" s="281"/>
      <c r="P470" s="281"/>
      <c r="Q470" s="281"/>
      <c r="R470" s="281"/>
      <c r="S470" s="281"/>
      <c r="T470" s="282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83" t="s">
        <v>138</v>
      </c>
      <c r="AU470" s="283" t="s">
        <v>90</v>
      </c>
      <c r="AV470" s="15" t="s">
        <v>134</v>
      </c>
      <c r="AW470" s="15" t="s">
        <v>36</v>
      </c>
      <c r="AX470" s="15" t="s">
        <v>88</v>
      </c>
      <c r="AY470" s="283" t="s">
        <v>127</v>
      </c>
    </row>
    <row r="471" s="2" customFormat="1" ht="16.5" customHeight="1">
      <c r="A471" s="38"/>
      <c r="B471" s="39"/>
      <c r="C471" s="284" t="s">
        <v>472</v>
      </c>
      <c r="D471" s="284" t="s">
        <v>285</v>
      </c>
      <c r="E471" s="285" t="s">
        <v>473</v>
      </c>
      <c r="F471" s="286" t="s">
        <v>474</v>
      </c>
      <c r="G471" s="287" t="s">
        <v>195</v>
      </c>
      <c r="H471" s="288">
        <v>1</v>
      </c>
      <c r="I471" s="289"/>
      <c r="J471" s="290">
        <f>ROUND(I471*H471,2)</f>
        <v>0</v>
      </c>
      <c r="K471" s="286" t="s">
        <v>133</v>
      </c>
      <c r="L471" s="291"/>
      <c r="M471" s="292" t="s">
        <v>1</v>
      </c>
      <c r="N471" s="293" t="s">
        <v>45</v>
      </c>
      <c r="O471" s="91"/>
      <c r="P471" s="244">
        <f>O471*H471</f>
        <v>0</v>
      </c>
      <c r="Q471" s="244">
        <v>0.013100000000000001</v>
      </c>
      <c r="R471" s="244">
        <f>Q471*H471</f>
        <v>0.013100000000000001</v>
      </c>
      <c r="S471" s="244">
        <v>0</v>
      </c>
      <c r="T471" s="245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46" t="s">
        <v>192</v>
      </c>
      <c r="AT471" s="246" t="s">
        <v>285</v>
      </c>
      <c r="AU471" s="246" t="s">
        <v>90</v>
      </c>
      <c r="AY471" s="17" t="s">
        <v>127</v>
      </c>
      <c r="BE471" s="247">
        <f>IF(N471="základní",J471,0)</f>
        <v>0</v>
      </c>
      <c r="BF471" s="247">
        <f>IF(N471="snížená",J471,0)</f>
        <v>0</v>
      </c>
      <c r="BG471" s="247">
        <f>IF(N471="zákl. přenesená",J471,0)</f>
        <v>0</v>
      </c>
      <c r="BH471" s="247">
        <f>IF(N471="sníž. přenesená",J471,0)</f>
        <v>0</v>
      </c>
      <c r="BI471" s="247">
        <f>IF(N471="nulová",J471,0)</f>
        <v>0</v>
      </c>
      <c r="BJ471" s="17" t="s">
        <v>88</v>
      </c>
      <c r="BK471" s="247">
        <f>ROUND(I471*H471,2)</f>
        <v>0</v>
      </c>
      <c r="BL471" s="17" t="s">
        <v>134</v>
      </c>
      <c r="BM471" s="246" t="s">
        <v>475</v>
      </c>
    </row>
    <row r="472" s="2" customFormat="1">
      <c r="A472" s="38"/>
      <c r="B472" s="39"/>
      <c r="C472" s="40"/>
      <c r="D472" s="248" t="s">
        <v>136</v>
      </c>
      <c r="E472" s="40"/>
      <c r="F472" s="249" t="s">
        <v>474</v>
      </c>
      <c r="G472" s="40"/>
      <c r="H472" s="40"/>
      <c r="I472" s="144"/>
      <c r="J472" s="40"/>
      <c r="K472" s="40"/>
      <c r="L472" s="44"/>
      <c r="M472" s="250"/>
      <c r="N472" s="251"/>
      <c r="O472" s="91"/>
      <c r="P472" s="91"/>
      <c r="Q472" s="91"/>
      <c r="R472" s="91"/>
      <c r="S472" s="91"/>
      <c r="T472" s="92"/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T472" s="17" t="s">
        <v>136</v>
      </c>
      <c r="AU472" s="17" t="s">
        <v>90</v>
      </c>
    </row>
    <row r="473" s="13" customFormat="1">
      <c r="A473" s="13"/>
      <c r="B473" s="252"/>
      <c r="C473" s="253"/>
      <c r="D473" s="248" t="s">
        <v>138</v>
      </c>
      <c r="E473" s="254" t="s">
        <v>1</v>
      </c>
      <c r="F473" s="255" t="s">
        <v>372</v>
      </c>
      <c r="G473" s="253"/>
      <c r="H473" s="254" t="s">
        <v>1</v>
      </c>
      <c r="I473" s="256"/>
      <c r="J473" s="253"/>
      <c r="K473" s="253"/>
      <c r="L473" s="257"/>
      <c r="M473" s="258"/>
      <c r="N473" s="259"/>
      <c r="O473" s="259"/>
      <c r="P473" s="259"/>
      <c r="Q473" s="259"/>
      <c r="R473" s="259"/>
      <c r="S473" s="259"/>
      <c r="T473" s="260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61" t="s">
        <v>138</v>
      </c>
      <c r="AU473" s="261" t="s">
        <v>90</v>
      </c>
      <c r="AV473" s="13" t="s">
        <v>88</v>
      </c>
      <c r="AW473" s="13" t="s">
        <v>36</v>
      </c>
      <c r="AX473" s="13" t="s">
        <v>80</v>
      </c>
      <c r="AY473" s="261" t="s">
        <v>127</v>
      </c>
    </row>
    <row r="474" s="13" customFormat="1">
      <c r="A474" s="13"/>
      <c r="B474" s="252"/>
      <c r="C474" s="253"/>
      <c r="D474" s="248" t="s">
        <v>138</v>
      </c>
      <c r="E474" s="254" t="s">
        <v>1</v>
      </c>
      <c r="F474" s="255" t="s">
        <v>140</v>
      </c>
      <c r="G474" s="253"/>
      <c r="H474" s="254" t="s">
        <v>1</v>
      </c>
      <c r="I474" s="256"/>
      <c r="J474" s="253"/>
      <c r="K474" s="253"/>
      <c r="L474" s="257"/>
      <c r="M474" s="258"/>
      <c r="N474" s="259"/>
      <c r="O474" s="259"/>
      <c r="P474" s="259"/>
      <c r="Q474" s="259"/>
      <c r="R474" s="259"/>
      <c r="S474" s="259"/>
      <c r="T474" s="260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61" t="s">
        <v>138</v>
      </c>
      <c r="AU474" s="261" t="s">
        <v>90</v>
      </c>
      <c r="AV474" s="13" t="s">
        <v>88</v>
      </c>
      <c r="AW474" s="13" t="s">
        <v>36</v>
      </c>
      <c r="AX474" s="13" t="s">
        <v>80</v>
      </c>
      <c r="AY474" s="261" t="s">
        <v>127</v>
      </c>
    </row>
    <row r="475" s="14" customFormat="1">
      <c r="A475" s="14"/>
      <c r="B475" s="262"/>
      <c r="C475" s="263"/>
      <c r="D475" s="248" t="s">
        <v>138</v>
      </c>
      <c r="E475" s="264" t="s">
        <v>1</v>
      </c>
      <c r="F475" s="265" t="s">
        <v>88</v>
      </c>
      <c r="G475" s="263"/>
      <c r="H475" s="266">
        <v>1</v>
      </c>
      <c r="I475" s="267"/>
      <c r="J475" s="263"/>
      <c r="K475" s="263"/>
      <c r="L475" s="268"/>
      <c r="M475" s="269"/>
      <c r="N475" s="270"/>
      <c r="O475" s="270"/>
      <c r="P475" s="270"/>
      <c r="Q475" s="270"/>
      <c r="R475" s="270"/>
      <c r="S475" s="270"/>
      <c r="T475" s="271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72" t="s">
        <v>138</v>
      </c>
      <c r="AU475" s="272" t="s">
        <v>90</v>
      </c>
      <c r="AV475" s="14" t="s">
        <v>90</v>
      </c>
      <c r="AW475" s="14" t="s">
        <v>36</v>
      </c>
      <c r="AX475" s="14" t="s">
        <v>80</v>
      </c>
      <c r="AY475" s="272" t="s">
        <v>127</v>
      </c>
    </row>
    <row r="476" s="15" customFormat="1">
      <c r="A476" s="15"/>
      <c r="B476" s="273"/>
      <c r="C476" s="274"/>
      <c r="D476" s="248" t="s">
        <v>138</v>
      </c>
      <c r="E476" s="275" t="s">
        <v>1</v>
      </c>
      <c r="F476" s="276" t="s">
        <v>144</v>
      </c>
      <c r="G476" s="274"/>
      <c r="H476" s="277">
        <v>1</v>
      </c>
      <c r="I476" s="278"/>
      <c r="J476" s="274"/>
      <c r="K476" s="274"/>
      <c r="L476" s="279"/>
      <c r="M476" s="280"/>
      <c r="N476" s="281"/>
      <c r="O476" s="281"/>
      <c r="P476" s="281"/>
      <c r="Q476" s="281"/>
      <c r="R476" s="281"/>
      <c r="S476" s="281"/>
      <c r="T476" s="282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83" t="s">
        <v>138</v>
      </c>
      <c r="AU476" s="283" t="s">
        <v>90</v>
      </c>
      <c r="AV476" s="15" t="s">
        <v>134</v>
      </c>
      <c r="AW476" s="15" t="s">
        <v>36</v>
      </c>
      <c r="AX476" s="15" t="s">
        <v>88</v>
      </c>
      <c r="AY476" s="283" t="s">
        <v>127</v>
      </c>
    </row>
    <row r="477" s="2" customFormat="1" ht="21.75" customHeight="1">
      <c r="A477" s="38"/>
      <c r="B477" s="39"/>
      <c r="C477" s="235" t="s">
        <v>319</v>
      </c>
      <c r="D477" s="235" t="s">
        <v>129</v>
      </c>
      <c r="E477" s="236" t="s">
        <v>476</v>
      </c>
      <c r="F477" s="237" t="s">
        <v>477</v>
      </c>
      <c r="G477" s="238" t="s">
        <v>195</v>
      </c>
      <c r="H477" s="239">
        <v>1</v>
      </c>
      <c r="I477" s="240"/>
      <c r="J477" s="241">
        <f>ROUND(I477*H477,2)</f>
        <v>0</v>
      </c>
      <c r="K477" s="237" t="s">
        <v>1</v>
      </c>
      <c r="L477" s="44"/>
      <c r="M477" s="242" t="s">
        <v>1</v>
      </c>
      <c r="N477" s="243" t="s">
        <v>45</v>
      </c>
      <c r="O477" s="91"/>
      <c r="P477" s="244">
        <f>O477*H477</f>
        <v>0</v>
      </c>
      <c r="Q477" s="244">
        <v>0.0038</v>
      </c>
      <c r="R477" s="244">
        <f>Q477*H477</f>
        <v>0.0038</v>
      </c>
      <c r="S477" s="244">
        <v>0</v>
      </c>
      <c r="T477" s="245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46" t="s">
        <v>134</v>
      </c>
      <c r="AT477" s="246" t="s">
        <v>129</v>
      </c>
      <c r="AU477" s="246" t="s">
        <v>90</v>
      </c>
      <c r="AY477" s="17" t="s">
        <v>127</v>
      </c>
      <c r="BE477" s="247">
        <f>IF(N477="základní",J477,0)</f>
        <v>0</v>
      </c>
      <c r="BF477" s="247">
        <f>IF(N477="snížená",J477,0)</f>
        <v>0</v>
      </c>
      <c r="BG477" s="247">
        <f>IF(N477="zákl. přenesená",J477,0)</f>
        <v>0</v>
      </c>
      <c r="BH477" s="247">
        <f>IF(N477="sníž. přenesená",J477,0)</f>
        <v>0</v>
      </c>
      <c r="BI477" s="247">
        <f>IF(N477="nulová",J477,0)</f>
        <v>0</v>
      </c>
      <c r="BJ477" s="17" t="s">
        <v>88</v>
      </c>
      <c r="BK477" s="247">
        <f>ROUND(I477*H477,2)</f>
        <v>0</v>
      </c>
      <c r="BL477" s="17" t="s">
        <v>134</v>
      </c>
      <c r="BM477" s="246" t="s">
        <v>478</v>
      </c>
    </row>
    <row r="478" s="2" customFormat="1">
      <c r="A478" s="38"/>
      <c r="B478" s="39"/>
      <c r="C478" s="40"/>
      <c r="D478" s="248" t="s">
        <v>136</v>
      </c>
      <c r="E478" s="40"/>
      <c r="F478" s="249" t="s">
        <v>479</v>
      </c>
      <c r="G478" s="40"/>
      <c r="H478" s="40"/>
      <c r="I478" s="144"/>
      <c r="J478" s="40"/>
      <c r="K478" s="40"/>
      <c r="L478" s="44"/>
      <c r="M478" s="250"/>
      <c r="N478" s="251"/>
      <c r="O478" s="91"/>
      <c r="P478" s="91"/>
      <c r="Q478" s="91"/>
      <c r="R478" s="91"/>
      <c r="S478" s="91"/>
      <c r="T478" s="92"/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T478" s="17" t="s">
        <v>136</v>
      </c>
      <c r="AU478" s="17" t="s">
        <v>90</v>
      </c>
    </row>
    <row r="479" s="13" customFormat="1">
      <c r="A479" s="13"/>
      <c r="B479" s="252"/>
      <c r="C479" s="253"/>
      <c r="D479" s="248" t="s">
        <v>138</v>
      </c>
      <c r="E479" s="254" t="s">
        <v>1</v>
      </c>
      <c r="F479" s="255" t="s">
        <v>372</v>
      </c>
      <c r="G479" s="253"/>
      <c r="H479" s="254" t="s">
        <v>1</v>
      </c>
      <c r="I479" s="256"/>
      <c r="J479" s="253"/>
      <c r="K479" s="253"/>
      <c r="L479" s="257"/>
      <c r="M479" s="258"/>
      <c r="N479" s="259"/>
      <c r="O479" s="259"/>
      <c r="P479" s="259"/>
      <c r="Q479" s="259"/>
      <c r="R479" s="259"/>
      <c r="S479" s="259"/>
      <c r="T479" s="260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61" t="s">
        <v>138</v>
      </c>
      <c r="AU479" s="261" t="s">
        <v>90</v>
      </c>
      <c r="AV479" s="13" t="s">
        <v>88</v>
      </c>
      <c r="AW479" s="13" t="s">
        <v>36</v>
      </c>
      <c r="AX479" s="13" t="s">
        <v>80</v>
      </c>
      <c r="AY479" s="261" t="s">
        <v>127</v>
      </c>
    </row>
    <row r="480" s="13" customFormat="1">
      <c r="A480" s="13"/>
      <c r="B480" s="252"/>
      <c r="C480" s="253"/>
      <c r="D480" s="248" t="s">
        <v>138</v>
      </c>
      <c r="E480" s="254" t="s">
        <v>1</v>
      </c>
      <c r="F480" s="255" t="s">
        <v>140</v>
      </c>
      <c r="G480" s="253"/>
      <c r="H480" s="254" t="s">
        <v>1</v>
      </c>
      <c r="I480" s="256"/>
      <c r="J480" s="253"/>
      <c r="K480" s="253"/>
      <c r="L480" s="257"/>
      <c r="M480" s="258"/>
      <c r="N480" s="259"/>
      <c r="O480" s="259"/>
      <c r="P480" s="259"/>
      <c r="Q480" s="259"/>
      <c r="R480" s="259"/>
      <c r="S480" s="259"/>
      <c r="T480" s="260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61" t="s">
        <v>138</v>
      </c>
      <c r="AU480" s="261" t="s">
        <v>90</v>
      </c>
      <c r="AV480" s="13" t="s">
        <v>88</v>
      </c>
      <c r="AW480" s="13" t="s">
        <v>36</v>
      </c>
      <c r="AX480" s="13" t="s">
        <v>80</v>
      </c>
      <c r="AY480" s="261" t="s">
        <v>127</v>
      </c>
    </row>
    <row r="481" s="14" customFormat="1">
      <c r="A481" s="14"/>
      <c r="B481" s="262"/>
      <c r="C481" s="263"/>
      <c r="D481" s="248" t="s">
        <v>138</v>
      </c>
      <c r="E481" s="264" t="s">
        <v>1</v>
      </c>
      <c r="F481" s="265" t="s">
        <v>88</v>
      </c>
      <c r="G481" s="263"/>
      <c r="H481" s="266">
        <v>1</v>
      </c>
      <c r="I481" s="267"/>
      <c r="J481" s="263"/>
      <c r="K481" s="263"/>
      <c r="L481" s="268"/>
      <c r="M481" s="269"/>
      <c r="N481" s="270"/>
      <c r="O481" s="270"/>
      <c r="P481" s="270"/>
      <c r="Q481" s="270"/>
      <c r="R481" s="270"/>
      <c r="S481" s="270"/>
      <c r="T481" s="271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72" t="s">
        <v>138</v>
      </c>
      <c r="AU481" s="272" t="s">
        <v>90</v>
      </c>
      <c r="AV481" s="14" t="s">
        <v>90</v>
      </c>
      <c r="AW481" s="14" t="s">
        <v>36</v>
      </c>
      <c r="AX481" s="14" t="s">
        <v>80</v>
      </c>
      <c r="AY481" s="272" t="s">
        <v>127</v>
      </c>
    </row>
    <row r="482" s="15" customFormat="1">
      <c r="A482" s="15"/>
      <c r="B482" s="273"/>
      <c r="C482" s="274"/>
      <c r="D482" s="248" t="s">
        <v>138</v>
      </c>
      <c r="E482" s="275" t="s">
        <v>1</v>
      </c>
      <c r="F482" s="276" t="s">
        <v>144</v>
      </c>
      <c r="G482" s="274"/>
      <c r="H482" s="277">
        <v>1</v>
      </c>
      <c r="I482" s="278"/>
      <c r="J482" s="274"/>
      <c r="K482" s="274"/>
      <c r="L482" s="279"/>
      <c r="M482" s="280"/>
      <c r="N482" s="281"/>
      <c r="O482" s="281"/>
      <c r="P482" s="281"/>
      <c r="Q482" s="281"/>
      <c r="R482" s="281"/>
      <c r="S482" s="281"/>
      <c r="T482" s="282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83" t="s">
        <v>138</v>
      </c>
      <c r="AU482" s="283" t="s">
        <v>90</v>
      </c>
      <c r="AV482" s="15" t="s">
        <v>134</v>
      </c>
      <c r="AW482" s="15" t="s">
        <v>36</v>
      </c>
      <c r="AX482" s="15" t="s">
        <v>88</v>
      </c>
      <c r="AY482" s="283" t="s">
        <v>127</v>
      </c>
    </row>
    <row r="483" s="2" customFormat="1" ht="21.75" customHeight="1">
      <c r="A483" s="38"/>
      <c r="B483" s="39"/>
      <c r="C483" s="284" t="s">
        <v>480</v>
      </c>
      <c r="D483" s="284" t="s">
        <v>285</v>
      </c>
      <c r="E483" s="285" t="s">
        <v>481</v>
      </c>
      <c r="F483" s="286" t="s">
        <v>482</v>
      </c>
      <c r="G483" s="287" t="s">
        <v>195</v>
      </c>
      <c r="H483" s="288">
        <v>1</v>
      </c>
      <c r="I483" s="289"/>
      <c r="J483" s="290">
        <f>ROUND(I483*H483,2)</f>
        <v>0</v>
      </c>
      <c r="K483" s="286" t="s">
        <v>133</v>
      </c>
      <c r="L483" s="291"/>
      <c r="M483" s="292" t="s">
        <v>1</v>
      </c>
      <c r="N483" s="293" t="s">
        <v>45</v>
      </c>
      <c r="O483" s="91"/>
      <c r="P483" s="244">
        <f>O483*H483</f>
        <v>0</v>
      </c>
      <c r="Q483" s="244">
        <v>0.027199999999999998</v>
      </c>
      <c r="R483" s="244">
        <f>Q483*H483</f>
        <v>0.027199999999999998</v>
      </c>
      <c r="S483" s="244">
        <v>0</v>
      </c>
      <c r="T483" s="245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46" t="s">
        <v>192</v>
      </c>
      <c r="AT483" s="246" t="s">
        <v>285</v>
      </c>
      <c r="AU483" s="246" t="s">
        <v>90</v>
      </c>
      <c r="AY483" s="17" t="s">
        <v>127</v>
      </c>
      <c r="BE483" s="247">
        <f>IF(N483="základní",J483,0)</f>
        <v>0</v>
      </c>
      <c r="BF483" s="247">
        <f>IF(N483="snížená",J483,0)</f>
        <v>0</v>
      </c>
      <c r="BG483" s="247">
        <f>IF(N483="zákl. přenesená",J483,0)</f>
        <v>0</v>
      </c>
      <c r="BH483" s="247">
        <f>IF(N483="sníž. přenesená",J483,0)</f>
        <v>0</v>
      </c>
      <c r="BI483" s="247">
        <f>IF(N483="nulová",J483,0)</f>
        <v>0</v>
      </c>
      <c r="BJ483" s="17" t="s">
        <v>88</v>
      </c>
      <c r="BK483" s="247">
        <f>ROUND(I483*H483,2)</f>
        <v>0</v>
      </c>
      <c r="BL483" s="17" t="s">
        <v>134</v>
      </c>
      <c r="BM483" s="246" t="s">
        <v>483</v>
      </c>
    </row>
    <row r="484" s="2" customFormat="1">
      <c r="A484" s="38"/>
      <c r="B484" s="39"/>
      <c r="C484" s="40"/>
      <c r="D484" s="248" t="s">
        <v>136</v>
      </c>
      <c r="E484" s="40"/>
      <c r="F484" s="249" t="s">
        <v>482</v>
      </c>
      <c r="G484" s="40"/>
      <c r="H484" s="40"/>
      <c r="I484" s="144"/>
      <c r="J484" s="40"/>
      <c r="K484" s="40"/>
      <c r="L484" s="44"/>
      <c r="M484" s="250"/>
      <c r="N484" s="251"/>
      <c r="O484" s="91"/>
      <c r="P484" s="91"/>
      <c r="Q484" s="91"/>
      <c r="R484" s="91"/>
      <c r="S484" s="91"/>
      <c r="T484" s="92"/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T484" s="17" t="s">
        <v>136</v>
      </c>
      <c r="AU484" s="17" t="s">
        <v>90</v>
      </c>
    </row>
    <row r="485" s="13" customFormat="1">
      <c r="A485" s="13"/>
      <c r="B485" s="252"/>
      <c r="C485" s="253"/>
      <c r="D485" s="248" t="s">
        <v>138</v>
      </c>
      <c r="E485" s="254" t="s">
        <v>1</v>
      </c>
      <c r="F485" s="255" t="s">
        <v>372</v>
      </c>
      <c r="G485" s="253"/>
      <c r="H485" s="254" t="s">
        <v>1</v>
      </c>
      <c r="I485" s="256"/>
      <c r="J485" s="253"/>
      <c r="K485" s="253"/>
      <c r="L485" s="257"/>
      <c r="M485" s="258"/>
      <c r="N485" s="259"/>
      <c r="O485" s="259"/>
      <c r="P485" s="259"/>
      <c r="Q485" s="259"/>
      <c r="R485" s="259"/>
      <c r="S485" s="259"/>
      <c r="T485" s="260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61" t="s">
        <v>138</v>
      </c>
      <c r="AU485" s="261" t="s">
        <v>90</v>
      </c>
      <c r="AV485" s="13" t="s">
        <v>88</v>
      </c>
      <c r="AW485" s="13" t="s">
        <v>36</v>
      </c>
      <c r="AX485" s="13" t="s">
        <v>80</v>
      </c>
      <c r="AY485" s="261" t="s">
        <v>127</v>
      </c>
    </row>
    <row r="486" s="13" customFormat="1">
      <c r="A486" s="13"/>
      <c r="B486" s="252"/>
      <c r="C486" s="253"/>
      <c r="D486" s="248" t="s">
        <v>138</v>
      </c>
      <c r="E486" s="254" t="s">
        <v>1</v>
      </c>
      <c r="F486" s="255" t="s">
        <v>140</v>
      </c>
      <c r="G486" s="253"/>
      <c r="H486" s="254" t="s">
        <v>1</v>
      </c>
      <c r="I486" s="256"/>
      <c r="J486" s="253"/>
      <c r="K486" s="253"/>
      <c r="L486" s="257"/>
      <c r="M486" s="258"/>
      <c r="N486" s="259"/>
      <c r="O486" s="259"/>
      <c r="P486" s="259"/>
      <c r="Q486" s="259"/>
      <c r="R486" s="259"/>
      <c r="S486" s="259"/>
      <c r="T486" s="260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61" t="s">
        <v>138</v>
      </c>
      <c r="AU486" s="261" t="s">
        <v>90</v>
      </c>
      <c r="AV486" s="13" t="s">
        <v>88</v>
      </c>
      <c r="AW486" s="13" t="s">
        <v>36</v>
      </c>
      <c r="AX486" s="13" t="s">
        <v>80</v>
      </c>
      <c r="AY486" s="261" t="s">
        <v>127</v>
      </c>
    </row>
    <row r="487" s="14" customFormat="1">
      <c r="A487" s="14"/>
      <c r="B487" s="262"/>
      <c r="C487" s="263"/>
      <c r="D487" s="248" t="s">
        <v>138</v>
      </c>
      <c r="E487" s="264" t="s">
        <v>1</v>
      </c>
      <c r="F487" s="265" t="s">
        <v>88</v>
      </c>
      <c r="G487" s="263"/>
      <c r="H487" s="266">
        <v>1</v>
      </c>
      <c r="I487" s="267"/>
      <c r="J487" s="263"/>
      <c r="K487" s="263"/>
      <c r="L487" s="268"/>
      <c r="M487" s="269"/>
      <c r="N487" s="270"/>
      <c r="O487" s="270"/>
      <c r="P487" s="270"/>
      <c r="Q487" s="270"/>
      <c r="R487" s="270"/>
      <c r="S487" s="270"/>
      <c r="T487" s="271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72" t="s">
        <v>138</v>
      </c>
      <c r="AU487" s="272" t="s">
        <v>90</v>
      </c>
      <c r="AV487" s="14" t="s">
        <v>90</v>
      </c>
      <c r="AW487" s="14" t="s">
        <v>36</v>
      </c>
      <c r="AX487" s="14" t="s">
        <v>80</v>
      </c>
      <c r="AY487" s="272" t="s">
        <v>127</v>
      </c>
    </row>
    <row r="488" s="15" customFormat="1">
      <c r="A488" s="15"/>
      <c r="B488" s="273"/>
      <c r="C488" s="274"/>
      <c r="D488" s="248" t="s">
        <v>138</v>
      </c>
      <c r="E488" s="275" t="s">
        <v>1</v>
      </c>
      <c r="F488" s="276" t="s">
        <v>144</v>
      </c>
      <c r="G488" s="274"/>
      <c r="H488" s="277">
        <v>1</v>
      </c>
      <c r="I488" s="278"/>
      <c r="J488" s="274"/>
      <c r="K488" s="274"/>
      <c r="L488" s="279"/>
      <c r="M488" s="280"/>
      <c r="N488" s="281"/>
      <c r="O488" s="281"/>
      <c r="P488" s="281"/>
      <c r="Q488" s="281"/>
      <c r="R488" s="281"/>
      <c r="S488" s="281"/>
      <c r="T488" s="282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83" t="s">
        <v>138</v>
      </c>
      <c r="AU488" s="283" t="s">
        <v>90</v>
      </c>
      <c r="AV488" s="15" t="s">
        <v>134</v>
      </c>
      <c r="AW488" s="15" t="s">
        <v>36</v>
      </c>
      <c r="AX488" s="15" t="s">
        <v>88</v>
      </c>
      <c r="AY488" s="283" t="s">
        <v>127</v>
      </c>
    </row>
    <row r="489" s="2" customFormat="1" ht="21.75" customHeight="1">
      <c r="A489" s="38"/>
      <c r="B489" s="39"/>
      <c r="C489" s="235" t="s">
        <v>484</v>
      </c>
      <c r="D489" s="235" t="s">
        <v>129</v>
      </c>
      <c r="E489" s="236" t="s">
        <v>485</v>
      </c>
      <c r="F489" s="237" t="s">
        <v>486</v>
      </c>
      <c r="G489" s="238" t="s">
        <v>155</v>
      </c>
      <c r="H489" s="239">
        <v>31</v>
      </c>
      <c r="I489" s="240"/>
      <c r="J489" s="241">
        <f>ROUND(I489*H489,2)</f>
        <v>0</v>
      </c>
      <c r="K489" s="237" t="s">
        <v>133</v>
      </c>
      <c r="L489" s="44"/>
      <c r="M489" s="242" t="s">
        <v>1</v>
      </c>
      <c r="N489" s="243" t="s">
        <v>45</v>
      </c>
      <c r="O489" s="91"/>
      <c r="P489" s="244">
        <f>O489*H489</f>
        <v>0</v>
      </c>
      <c r="Q489" s="244">
        <v>0</v>
      </c>
      <c r="R489" s="244">
        <f>Q489*H489</f>
        <v>0</v>
      </c>
      <c r="S489" s="244">
        <v>0</v>
      </c>
      <c r="T489" s="245">
        <f>S489*H489</f>
        <v>0</v>
      </c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246" t="s">
        <v>134</v>
      </c>
      <c r="AT489" s="246" t="s">
        <v>129</v>
      </c>
      <c r="AU489" s="246" t="s">
        <v>90</v>
      </c>
      <c r="AY489" s="17" t="s">
        <v>127</v>
      </c>
      <c r="BE489" s="247">
        <f>IF(N489="základní",J489,0)</f>
        <v>0</v>
      </c>
      <c r="BF489" s="247">
        <f>IF(N489="snížená",J489,0)</f>
        <v>0</v>
      </c>
      <c r="BG489" s="247">
        <f>IF(N489="zákl. přenesená",J489,0)</f>
        <v>0</v>
      </c>
      <c r="BH489" s="247">
        <f>IF(N489="sníž. přenesená",J489,0)</f>
        <v>0</v>
      </c>
      <c r="BI489" s="247">
        <f>IF(N489="nulová",J489,0)</f>
        <v>0</v>
      </c>
      <c r="BJ489" s="17" t="s">
        <v>88</v>
      </c>
      <c r="BK489" s="247">
        <f>ROUND(I489*H489,2)</f>
        <v>0</v>
      </c>
      <c r="BL489" s="17" t="s">
        <v>134</v>
      </c>
      <c r="BM489" s="246" t="s">
        <v>487</v>
      </c>
    </row>
    <row r="490" s="2" customFormat="1">
      <c r="A490" s="38"/>
      <c r="B490" s="39"/>
      <c r="C490" s="40"/>
      <c r="D490" s="248" t="s">
        <v>136</v>
      </c>
      <c r="E490" s="40"/>
      <c r="F490" s="249" t="s">
        <v>488</v>
      </c>
      <c r="G490" s="40"/>
      <c r="H490" s="40"/>
      <c r="I490" s="144"/>
      <c r="J490" s="40"/>
      <c r="K490" s="40"/>
      <c r="L490" s="44"/>
      <c r="M490" s="250"/>
      <c r="N490" s="251"/>
      <c r="O490" s="91"/>
      <c r="P490" s="91"/>
      <c r="Q490" s="91"/>
      <c r="R490" s="91"/>
      <c r="S490" s="91"/>
      <c r="T490" s="92"/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T490" s="17" t="s">
        <v>136</v>
      </c>
      <c r="AU490" s="17" t="s">
        <v>90</v>
      </c>
    </row>
    <row r="491" s="13" customFormat="1">
      <c r="A491" s="13"/>
      <c r="B491" s="252"/>
      <c r="C491" s="253"/>
      <c r="D491" s="248" t="s">
        <v>138</v>
      </c>
      <c r="E491" s="254" t="s">
        <v>1</v>
      </c>
      <c r="F491" s="255" t="s">
        <v>372</v>
      </c>
      <c r="G491" s="253"/>
      <c r="H491" s="254" t="s">
        <v>1</v>
      </c>
      <c r="I491" s="256"/>
      <c r="J491" s="253"/>
      <c r="K491" s="253"/>
      <c r="L491" s="257"/>
      <c r="M491" s="258"/>
      <c r="N491" s="259"/>
      <c r="O491" s="259"/>
      <c r="P491" s="259"/>
      <c r="Q491" s="259"/>
      <c r="R491" s="259"/>
      <c r="S491" s="259"/>
      <c r="T491" s="260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61" t="s">
        <v>138</v>
      </c>
      <c r="AU491" s="261" t="s">
        <v>90</v>
      </c>
      <c r="AV491" s="13" t="s">
        <v>88</v>
      </c>
      <c r="AW491" s="13" t="s">
        <v>36</v>
      </c>
      <c r="AX491" s="13" t="s">
        <v>80</v>
      </c>
      <c r="AY491" s="261" t="s">
        <v>127</v>
      </c>
    </row>
    <row r="492" s="13" customFormat="1">
      <c r="A492" s="13"/>
      <c r="B492" s="252"/>
      <c r="C492" s="253"/>
      <c r="D492" s="248" t="s">
        <v>138</v>
      </c>
      <c r="E492" s="254" t="s">
        <v>1</v>
      </c>
      <c r="F492" s="255" t="s">
        <v>247</v>
      </c>
      <c r="G492" s="253"/>
      <c r="H492" s="254" t="s">
        <v>1</v>
      </c>
      <c r="I492" s="256"/>
      <c r="J492" s="253"/>
      <c r="K492" s="253"/>
      <c r="L492" s="257"/>
      <c r="M492" s="258"/>
      <c r="N492" s="259"/>
      <c r="O492" s="259"/>
      <c r="P492" s="259"/>
      <c r="Q492" s="259"/>
      <c r="R492" s="259"/>
      <c r="S492" s="259"/>
      <c r="T492" s="260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61" t="s">
        <v>138</v>
      </c>
      <c r="AU492" s="261" t="s">
        <v>90</v>
      </c>
      <c r="AV492" s="13" t="s">
        <v>88</v>
      </c>
      <c r="AW492" s="13" t="s">
        <v>36</v>
      </c>
      <c r="AX492" s="13" t="s">
        <v>80</v>
      </c>
      <c r="AY492" s="261" t="s">
        <v>127</v>
      </c>
    </row>
    <row r="493" s="14" customFormat="1">
      <c r="A493" s="14"/>
      <c r="B493" s="262"/>
      <c r="C493" s="263"/>
      <c r="D493" s="248" t="s">
        <v>138</v>
      </c>
      <c r="E493" s="264" t="s">
        <v>1</v>
      </c>
      <c r="F493" s="265" t="s">
        <v>346</v>
      </c>
      <c r="G493" s="263"/>
      <c r="H493" s="266">
        <v>31</v>
      </c>
      <c r="I493" s="267"/>
      <c r="J493" s="263"/>
      <c r="K493" s="263"/>
      <c r="L493" s="268"/>
      <c r="M493" s="269"/>
      <c r="N493" s="270"/>
      <c r="O493" s="270"/>
      <c r="P493" s="270"/>
      <c r="Q493" s="270"/>
      <c r="R493" s="270"/>
      <c r="S493" s="270"/>
      <c r="T493" s="271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72" t="s">
        <v>138</v>
      </c>
      <c r="AU493" s="272" t="s">
        <v>90</v>
      </c>
      <c r="AV493" s="14" t="s">
        <v>90</v>
      </c>
      <c r="AW493" s="14" t="s">
        <v>36</v>
      </c>
      <c r="AX493" s="14" t="s">
        <v>88</v>
      </c>
      <c r="AY493" s="272" t="s">
        <v>127</v>
      </c>
    </row>
    <row r="494" s="2" customFormat="1" ht="21.75" customHeight="1">
      <c r="A494" s="38"/>
      <c r="B494" s="39"/>
      <c r="C494" s="284" t="s">
        <v>489</v>
      </c>
      <c r="D494" s="284" t="s">
        <v>285</v>
      </c>
      <c r="E494" s="285" t="s">
        <v>490</v>
      </c>
      <c r="F494" s="286" t="s">
        <v>491</v>
      </c>
      <c r="G494" s="287" t="s">
        <v>155</v>
      </c>
      <c r="H494" s="288">
        <v>31</v>
      </c>
      <c r="I494" s="289"/>
      <c r="J494" s="290">
        <f>ROUND(I494*H494,2)</f>
        <v>0</v>
      </c>
      <c r="K494" s="286" t="s">
        <v>133</v>
      </c>
      <c r="L494" s="291"/>
      <c r="M494" s="292" t="s">
        <v>1</v>
      </c>
      <c r="N494" s="293" t="s">
        <v>45</v>
      </c>
      <c r="O494" s="91"/>
      <c r="P494" s="244">
        <f>O494*H494</f>
        <v>0</v>
      </c>
      <c r="Q494" s="244">
        <v>0.00027</v>
      </c>
      <c r="R494" s="244">
        <f>Q494*H494</f>
        <v>0.0083700000000000007</v>
      </c>
      <c r="S494" s="244">
        <v>0</v>
      </c>
      <c r="T494" s="245">
        <f>S494*H494</f>
        <v>0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246" t="s">
        <v>192</v>
      </c>
      <c r="AT494" s="246" t="s">
        <v>285</v>
      </c>
      <c r="AU494" s="246" t="s">
        <v>90</v>
      </c>
      <c r="AY494" s="17" t="s">
        <v>127</v>
      </c>
      <c r="BE494" s="247">
        <f>IF(N494="základní",J494,0)</f>
        <v>0</v>
      </c>
      <c r="BF494" s="247">
        <f>IF(N494="snížená",J494,0)</f>
        <v>0</v>
      </c>
      <c r="BG494" s="247">
        <f>IF(N494="zákl. přenesená",J494,0)</f>
        <v>0</v>
      </c>
      <c r="BH494" s="247">
        <f>IF(N494="sníž. přenesená",J494,0)</f>
        <v>0</v>
      </c>
      <c r="BI494" s="247">
        <f>IF(N494="nulová",J494,0)</f>
        <v>0</v>
      </c>
      <c r="BJ494" s="17" t="s">
        <v>88</v>
      </c>
      <c r="BK494" s="247">
        <f>ROUND(I494*H494,2)</f>
        <v>0</v>
      </c>
      <c r="BL494" s="17" t="s">
        <v>134</v>
      </c>
      <c r="BM494" s="246" t="s">
        <v>492</v>
      </c>
    </row>
    <row r="495" s="2" customFormat="1">
      <c r="A495" s="38"/>
      <c r="B495" s="39"/>
      <c r="C495" s="40"/>
      <c r="D495" s="248" t="s">
        <v>136</v>
      </c>
      <c r="E495" s="40"/>
      <c r="F495" s="249" t="s">
        <v>491</v>
      </c>
      <c r="G495" s="40"/>
      <c r="H495" s="40"/>
      <c r="I495" s="144"/>
      <c r="J495" s="40"/>
      <c r="K495" s="40"/>
      <c r="L495" s="44"/>
      <c r="M495" s="250"/>
      <c r="N495" s="251"/>
      <c r="O495" s="91"/>
      <c r="P495" s="91"/>
      <c r="Q495" s="91"/>
      <c r="R495" s="91"/>
      <c r="S495" s="91"/>
      <c r="T495" s="92"/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T495" s="17" t="s">
        <v>136</v>
      </c>
      <c r="AU495" s="17" t="s">
        <v>90</v>
      </c>
    </row>
    <row r="496" s="13" customFormat="1">
      <c r="A496" s="13"/>
      <c r="B496" s="252"/>
      <c r="C496" s="253"/>
      <c r="D496" s="248" t="s">
        <v>138</v>
      </c>
      <c r="E496" s="254" t="s">
        <v>1</v>
      </c>
      <c r="F496" s="255" t="s">
        <v>372</v>
      </c>
      <c r="G496" s="253"/>
      <c r="H496" s="254" t="s">
        <v>1</v>
      </c>
      <c r="I496" s="256"/>
      <c r="J496" s="253"/>
      <c r="K496" s="253"/>
      <c r="L496" s="257"/>
      <c r="M496" s="258"/>
      <c r="N496" s="259"/>
      <c r="O496" s="259"/>
      <c r="P496" s="259"/>
      <c r="Q496" s="259"/>
      <c r="R496" s="259"/>
      <c r="S496" s="259"/>
      <c r="T496" s="260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61" t="s">
        <v>138</v>
      </c>
      <c r="AU496" s="261" t="s">
        <v>90</v>
      </c>
      <c r="AV496" s="13" t="s">
        <v>88</v>
      </c>
      <c r="AW496" s="13" t="s">
        <v>36</v>
      </c>
      <c r="AX496" s="13" t="s">
        <v>80</v>
      </c>
      <c r="AY496" s="261" t="s">
        <v>127</v>
      </c>
    </row>
    <row r="497" s="13" customFormat="1">
      <c r="A497" s="13"/>
      <c r="B497" s="252"/>
      <c r="C497" s="253"/>
      <c r="D497" s="248" t="s">
        <v>138</v>
      </c>
      <c r="E497" s="254" t="s">
        <v>1</v>
      </c>
      <c r="F497" s="255" t="s">
        <v>247</v>
      </c>
      <c r="G497" s="253"/>
      <c r="H497" s="254" t="s">
        <v>1</v>
      </c>
      <c r="I497" s="256"/>
      <c r="J497" s="253"/>
      <c r="K497" s="253"/>
      <c r="L497" s="257"/>
      <c r="M497" s="258"/>
      <c r="N497" s="259"/>
      <c r="O497" s="259"/>
      <c r="P497" s="259"/>
      <c r="Q497" s="259"/>
      <c r="R497" s="259"/>
      <c r="S497" s="259"/>
      <c r="T497" s="260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61" t="s">
        <v>138</v>
      </c>
      <c r="AU497" s="261" t="s">
        <v>90</v>
      </c>
      <c r="AV497" s="13" t="s">
        <v>88</v>
      </c>
      <c r="AW497" s="13" t="s">
        <v>36</v>
      </c>
      <c r="AX497" s="13" t="s">
        <v>80</v>
      </c>
      <c r="AY497" s="261" t="s">
        <v>127</v>
      </c>
    </row>
    <row r="498" s="14" customFormat="1">
      <c r="A498" s="14"/>
      <c r="B498" s="262"/>
      <c r="C498" s="263"/>
      <c r="D498" s="248" t="s">
        <v>138</v>
      </c>
      <c r="E498" s="264" t="s">
        <v>1</v>
      </c>
      <c r="F498" s="265" t="s">
        <v>346</v>
      </c>
      <c r="G498" s="263"/>
      <c r="H498" s="266">
        <v>31</v>
      </c>
      <c r="I498" s="267"/>
      <c r="J498" s="263"/>
      <c r="K498" s="263"/>
      <c r="L498" s="268"/>
      <c r="M498" s="269"/>
      <c r="N498" s="270"/>
      <c r="O498" s="270"/>
      <c r="P498" s="270"/>
      <c r="Q498" s="270"/>
      <c r="R498" s="270"/>
      <c r="S498" s="270"/>
      <c r="T498" s="271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72" t="s">
        <v>138</v>
      </c>
      <c r="AU498" s="272" t="s">
        <v>90</v>
      </c>
      <c r="AV498" s="14" t="s">
        <v>90</v>
      </c>
      <c r="AW498" s="14" t="s">
        <v>36</v>
      </c>
      <c r="AX498" s="14" t="s">
        <v>88</v>
      </c>
      <c r="AY498" s="272" t="s">
        <v>127</v>
      </c>
    </row>
    <row r="499" s="2" customFormat="1" ht="16.5" customHeight="1">
      <c r="A499" s="38"/>
      <c r="B499" s="39"/>
      <c r="C499" s="284" t="s">
        <v>493</v>
      </c>
      <c r="D499" s="284" t="s">
        <v>285</v>
      </c>
      <c r="E499" s="285" t="s">
        <v>494</v>
      </c>
      <c r="F499" s="286" t="s">
        <v>495</v>
      </c>
      <c r="G499" s="287" t="s">
        <v>195</v>
      </c>
      <c r="H499" s="288">
        <v>10</v>
      </c>
      <c r="I499" s="289"/>
      <c r="J499" s="290">
        <f>ROUND(I499*H499,2)</f>
        <v>0</v>
      </c>
      <c r="K499" s="286" t="s">
        <v>1</v>
      </c>
      <c r="L499" s="291"/>
      <c r="M499" s="292" t="s">
        <v>1</v>
      </c>
      <c r="N499" s="293" t="s">
        <v>45</v>
      </c>
      <c r="O499" s="91"/>
      <c r="P499" s="244">
        <f>O499*H499</f>
        <v>0</v>
      </c>
      <c r="Q499" s="244">
        <v>0.00064999999999999997</v>
      </c>
      <c r="R499" s="244">
        <f>Q499*H499</f>
        <v>0.0064999999999999997</v>
      </c>
      <c r="S499" s="244">
        <v>0</v>
      </c>
      <c r="T499" s="245">
        <f>S499*H499</f>
        <v>0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246" t="s">
        <v>192</v>
      </c>
      <c r="AT499" s="246" t="s">
        <v>285</v>
      </c>
      <c r="AU499" s="246" t="s">
        <v>90</v>
      </c>
      <c r="AY499" s="17" t="s">
        <v>127</v>
      </c>
      <c r="BE499" s="247">
        <f>IF(N499="základní",J499,0)</f>
        <v>0</v>
      </c>
      <c r="BF499" s="247">
        <f>IF(N499="snížená",J499,0)</f>
        <v>0</v>
      </c>
      <c r="BG499" s="247">
        <f>IF(N499="zákl. přenesená",J499,0)</f>
        <v>0</v>
      </c>
      <c r="BH499" s="247">
        <f>IF(N499="sníž. přenesená",J499,0)</f>
        <v>0</v>
      </c>
      <c r="BI499" s="247">
        <f>IF(N499="nulová",J499,0)</f>
        <v>0</v>
      </c>
      <c r="BJ499" s="17" t="s">
        <v>88</v>
      </c>
      <c r="BK499" s="247">
        <f>ROUND(I499*H499,2)</f>
        <v>0</v>
      </c>
      <c r="BL499" s="17" t="s">
        <v>134</v>
      </c>
      <c r="BM499" s="246" t="s">
        <v>496</v>
      </c>
    </row>
    <row r="500" s="2" customFormat="1">
      <c r="A500" s="38"/>
      <c r="B500" s="39"/>
      <c r="C500" s="40"/>
      <c r="D500" s="248" t="s">
        <v>136</v>
      </c>
      <c r="E500" s="40"/>
      <c r="F500" s="249" t="s">
        <v>497</v>
      </c>
      <c r="G500" s="40"/>
      <c r="H500" s="40"/>
      <c r="I500" s="144"/>
      <c r="J500" s="40"/>
      <c r="K500" s="40"/>
      <c r="L500" s="44"/>
      <c r="M500" s="250"/>
      <c r="N500" s="251"/>
      <c r="O500" s="91"/>
      <c r="P500" s="91"/>
      <c r="Q500" s="91"/>
      <c r="R500" s="91"/>
      <c r="S500" s="91"/>
      <c r="T500" s="92"/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T500" s="17" t="s">
        <v>136</v>
      </c>
      <c r="AU500" s="17" t="s">
        <v>90</v>
      </c>
    </row>
    <row r="501" s="13" customFormat="1">
      <c r="A501" s="13"/>
      <c r="B501" s="252"/>
      <c r="C501" s="253"/>
      <c r="D501" s="248" t="s">
        <v>138</v>
      </c>
      <c r="E501" s="254" t="s">
        <v>1</v>
      </c>
      <c r="F501" s="255" t="s">
        <v>372</v>
      </c>
      <c r="G501" s="253"/>
      <c r="H501" s="254" t="s">
        <v>1</v>
      </c>
      <c r="I501" s="256"/>
      <c r="J501" s="253"/>
      <c r="K501" s="253"/>
      <c r="L501" s="257"/>
      <c r="M501" s="258"/>
      <c r="N501" s="259"/>
      <c r="O501" s="259"/>
      <c r="P501" s="259"/>
      <c r="Q501" s="259"/>
      <c r="R501" s="259"/>
      <c r="S501" s="259"/>
      <c r="T501" s="260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61" t="s">
        <v>138</v>
      </c>
      <c r="AU501" s="261" t="s">
        <v>90</v>
      </c>
      <c r="AV501" s="13" t="s">
        <v>88</v>
      </c>
      <c r="AW501" s="13" t="s">
        <v>36</v>
      </c>
      <c r="AX501" s="13" t="s">
        <v>80</v>
      </c>
      <c r="AY501" s="261" t="s">
        <v>127</v>
      </c>
    </row>
    <row r="502" s="13" customFormat="1">
      <c r="A502" s="13"/>
      <c r="B502" s="252"/>
      <c r="C502" s="253"/>
      <c r="D502" s="248" t="s">
        <v>138</v>
      </c>
      <c r="E502" s="254" t="s">
        <v>1</v>
      </c>
      <c r="F502" s="255" t="s">
        <v>247</v>
      </c>
      <c r="G502" s="253"/>
      <c r="H502" s="254" t="s">
        <v>1</v>
      </c>
      <c r="I502" s="256"/>
      <c r="J502" s="253"/>
      <c r="K502" s="253"/>
      <c r="L502" s="257"/>
      <c r="M502" s="258"/>
      <c r="N502" s="259"/>
      <c r="O502" s="259"/>
      <c r="P502" s="259"/>
      <c r="Q502" s="259"/>
      <c r="R502" s="259"/>
      <c r="S502" s="259"/>
      <c r="T502" s="260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61" t="s">
        <v>138</v>
      </c>
      <c r="AU502" s="261" t="s">
        <v>90</v>
      </c>
      <c r="AV502" s="13" t="s">
        <v>88</v>
      </c>
      <c r="AW502" s="13" t="s">
        <v>36</v>
      </c>
      <c r="AX502" s="13" t="s">
        <v>80</v>
      </c>
      <c r="AY502" s="261" t="s">
        <v>127</v>
      </c>
    </row>
    <row r="503" s="14" customFormat="1">
      <c r="A503" s="14"/>
      <c r="B503" s="262"/>
      <c r="C503" s="263"/>
      <c r="D503" s="248" t="s">
        <v>138</v>
      </c>
      <c r="E503" s="264" t="s">
        <v>1</v>
      </c>
      <c r="F503" s="265" t="s">
        <v>203</v>
      </c>
      <c r="G503" s="263"/>
      <c r="H503" s="266">
        <v>10</v>
      </c>
      <c r="I503" s="267"/>
      <c r="J503" s="263"/>
      <c r="K503" s="263"/>
      <c r="L503" s="268"/>
      <c r="M503" s="269"/>
      <c r="N503" s="270"/>
      <c r="O503" s="270"/>
      <c r="P503" s="270"/>
      <c r="Q503" s="270"/>
      <c r="R503" s="270"/>
      <c r="S503" s="270"/>
      <c r="T503" s="271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72" t="s">
        <v>138</v>
      </c>
      <c r="AU503" s="272" t="s">
        <v>90</v>
      </c>
      <c r="AV503" s="14" t="s">
        <v>90</v>
      </c>
      <c r="AW503" s="14" t="s">
        <v>36</v>
      </c>
      <c r="AX503" s="14" t="s">
        <v>88</v>
      </c>
      <c r="AY503" s="272" t="s">
        <v>127</v>
      </c>
    </row>
    <row r="504" s="2" customFormat="1" ht="16.5" customHeight="1">
      <c r="A504" s="38"/>
      <c r="B504" s="39"/>
      <c r="C504" s="284" t="s">
        <v>498</v>
      </c>
      <c r="D504" s="284" t="s">
        <v>285</v>
      </c>
      <c r="E504" s="285" t="s">
        <v>499</v>
      </c>
      <c r="F504" s="286" t="s">
        <v>500</v>
      </c>
      <c r="G504" s="287" t="s">
        <v>195</v>
      </c>
      <c r="H504" s="288">
        <v>1</v>
      </c>
      <c r="I504" s="289"/>
      <c r="J504" s="290">
        <f>ROUND(I504*H504,2)</f>
        <v>0</v>
      </c>
      <c r="K504" s="286" t="s">
        <v>1</v>
      </c>
      <c r="L504" s="291"/>
      <c r="M504" s="292" t="s">
        <v>1</v>
      </c>
      <c r="N504" s="293" t="s">
        <v>45</v>
      </c>
      <c r="O504" s="91"/>
      <c r="P504" s="244">
        <f>O504*H504</f>
        <v>0</v>
      </c>
      <c r="Q504" s="244">
        <v>0.00020000000000000001</v>
      </c>
      <c r="R504" s="244">
        <f>Q504*H504</f>
        <v>0.00020000000000000001</v>
      </c>
      <c r="S504" s="244">
        <v>0</v>
      </c>
      <c r="T504" s="245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46" t="s">
        <v>192</v>
      </c>
      <c r="AT504" s="246" t="s">
        <v>285</v>
      </c>
      <c r="AU504" s="246" t="s">
        <v>90</v>
      </c>
      <c r="AY504" s="17" t="s">
        <v>127</v>
      </c>
      <c r="BE504" s="247">
        <f>IF(N504="základní",J504,0)</f>
        <v>0</v>
      </c>
      <c r="BF504" s="247">
        <f>IF(N504="snížená",J504,0)</f>
        <v>0</v>
      </c>
      <c r="BG504" s="247">
        <f>IF(N504="zákl. přenesená",J504,0)</f>
        <v>0</v>
      </c>
      <c r="BH504" s="247">
        <f>IF(N504="sníž. přenesená",J504,0)</f>
        <v>0</v>
      </c>
      <c r="BI504" s="247">
        <f>IF(N504="nulová",J504,0)</f>
        <v>0</v>
      </c>
      <c r="BJ504" s="17" t="s">
        <v>88</v>
      </c>
      <c r="BK504" s="247">
        <f>ROUND(I504*H504,2)</f>
        <v>0</v>
      </c>
      <c r="BL504" s="17" t="s">
        <v>134</v>
      </c>
      <c r="BM504" s="246" t="s">
        <v>501</v>
      </c>
    </row>
    <row r="505" s="2" customFormat="1">
      <c r="A505" s="38"/>
      <c r="B505" s="39"/>
      <c r="C505" s="40"/>
      <c r="D505" s="248" t="s">
        <v>136</v>
      </c>
      <c r="E505" s="40"/>
      <c r="F505" s="249" t="s">
        <v>500</v>
      </c>
      <c r="G505" s="40"/>
      <c r="H505" s="40"/>
      <c r="I505" s="144"/>
      <c r="J505" s="40"/>
      <c r="K505" s="40"/>
      <c r="L505" s="44"/>
      <c r="M505" s="250"/>
      <c r="N505" s="251"/>
      <c r="O505" s="91"/>
      <c r="P505" s="91"/>
      <c r="Q505" s="91"/>
      <c r="R505" s="91"/>
      <c r="S505" s="91"/>
      <c r="T505" s="92"/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T505" s="17" t="s">
        <v>136</v>
      </c>
      <c r="AU505" s="17" t="s">
        <v>90</v>
      </c>
    </row>
    <row r="506" s="13" customFormat="1">
      <c r="A506" s="13"/>
      <c r="B506" s="252"/>
      <c r="C506" s="253"/>
      <c r="D506" s="248" t="s">
        <v>138</v>
      </c>
      <c r="E506" s="254" t="s">
        <v>1</v>
      </c>
      <c r="F506" s="255" t="s">
        <v>372</v>
      </c>
      <c r="G506" s="253"/>
      <c r="H506" s="254" t="s">
        <v>1</v>
      </c>
      <c r="I506" s="256"/>
      <c r="J506" s="253"/>
      <c r="K506" s="253"/>
      <c r="L506" s="257"/>
      <c r="M506" s="258"/>
      <c r="N506" s="259"/>
      <c r="O506" s="259"/>
      <c r="P506" s="259"/>
      <c r="Q506" s="259"/>
      <c r="R506" s="259"/>
      <c r="S506" s="259"/>
      <c r="T506" s="260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61" t="s">
        <v>138</v>
      </c>
      <c r="AU506" s="261" t="s">
        <v>90</v>
      </c>
      <c r="AV506" s="13" t="s">
        <v>88</v>
      </c>
      <c r="AW506" s="13" t="s">
        <v>36</v>
      </c>
      <c r="AX506" s="13" t="s">
        <v>80</v>
      </c>
      <c r="AY506" s="261" t="s">
        <v>127</v>
      </c>
    </row>
    <row r="507" s="13" customFormat="1">
      <c r="A507" s="13"/>
      <c r="B507" s="252"/>
      <c r="C507" s="253"/>
      <c r="D507" s="248" t="s">
        <v>138</v>
      </c>
      <c r="E507" s="254" t="s">
        <v>1</v>
      </c>
      <c r="F507" s="255" t="s">
        <v>247</v>
      </c>
      <c r="G507" s="253"/>
      <c r="H507" s="254" t="s">
        <v>1</v>
      </c>
      <c r="I507" s="256"/>
      <c r="J507" s="253"/>
      <c r="K507" s="253"/>
      <c r="L507" s="257"/>
      <c r="M507" s="258"/>
      <c r="N507" s="259"/>
      <c r="O507" s="259"/>
      <c r="P507" s="259"/>
      <c r="Q507" s="259"/>
      <c r="R507" s="259"/>
      <c r="S507" s="259"/>
      <c r="T507" s="260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61" t="s">
        <v>138</v>
      </c>
      <c r="AU507" s="261" t="s">
        <v>90</v>
      </c>
      <c r="AV507" s="13" t="s">
        <v>88</v>
      </c>
      <c r="AW507" s="13" t="s">
        <v>36</v>
      </c>
      <c r="AX507" s="13" t="s">
        <v>80</v>
      </c>
      <c r="AY507" s="261" t="s">
        <v>127</v>
      </c>
    </row>
    <row r="508" s="14" customFormat="1">
      <c r="A508" s="14"/>
      <c r="B508" s="262"/>
      <c r="C508" s="263"/>
      <c r="D508" s="248" t="s">
        <v>138</v>
      </c>
      <c r="E508" s="264" t="s">
        <v>1</v>
      </c>
      <c r="F508" s="265" t="s">
        <v>88</v>
      </c>
      <c r="G508" s="263"/>
      <c r="H508" s="266">
        <v>1</v>
      </c>
      <c r="I508" s="267"/>
      <c r="J508" s="263"/>
      <c r="K508" s="263"/>
      <c r="L508" s="268"/>
      <c r="M508" s="269"/>
      <c r="N508" s="270"/>
      <c r="O508" s="270"/>
      <c r="P508" s="270"/>
      <c r="Q508" s="270"/>
      <c r="R508" s="270"/>
      <c r="S508" s="270"/>
      <c r="T508" s="271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72" t="s">
        <v>138</v>
      </c>
      <c r="AU508" s="272" t="s">
        <v>90</v>
      </c>
      <c r="AV508" s="14" t="s">
        <v>90</v>
      </c>
      <c r="AW508" s="14" t="s">
        <v>36</v>
      </c>
      <c r="AX508" s="14" t="s">
        <v>88</v>
      </c>
      <c r="AY508" s="272" t="s">
        <v>127</v>
      </c>
    </row>
    <row r="509" s="2" customFormat="1" ht="21.75" customHeight="1">
      <c r="A509" s="38"/>
      <c r="B509" s="39"/>
      <c r="C509" s="235" t="s">
        <v>502</v>
      </c>
      <c r="D509" s="235" t="s">
        <v>129</v>
      </c>
      <c r="E509" s="236" t="s">
        <v>503</v>
      </c>
      <c r="F509" s="237" t="s">
        <v>504</v>
      </c>
      <c r="G509" s="238" t="s">
        <v>155</v>
      </c>
      <c r="H509" s="239">
        <v>3</v>
      </c>
      <c r="I509" s="240"/>
      <c r="J509" s="241">
        <f>ROUND(I509*H509,2)</f>
        <v>0</v>
      </c>
      <c r="K509" s="237" t="s">
        <v>133</v>
      </c>
      <c r="L509" s="44"/>
      <c r="M509" s="242" t="s">
        <v>1</v>
      </c>
      <c r="N509" s="243" t="s">
        <v>45</v>
      </c>
      <c r="O509" s="91"/>
      <c r="P509" s="244">
        <f>O509*H509</f>
        <v>0</v>
      </c>
      <c r="Q509" s="244">
        <v>0</v>
      </c>
      <c r="R509" s="244">
        <f>Q509*H509</f>
        <v>0</v>
      </c>
      <c r="S509" s="244">
        <v>0</v>
      </c>
      <c r="T509" s="245">
        <f>S509*H509</f>
        <v>0</v>
      </c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R509" s="246" t="s">
        <v>134</v>
      </c>
      <c r="AT509" s="246" t="s">
        <v>129</v>
      </c>
      <c r="AU509" s="246" t="s">
        <v>90</v>
      </c>
      <c r="AY509" s="17" t="s">
        <v>127</v>
      </c>
      <c r="BE509" s="247">
        <f>IF(N509="základní",J509,0)</f>
        <v>0</v>
      </c>
      <c r="BF509" s="247">
        <f>IF(N509="snížená",J509,0)</f>
        <v>0</v>
      </c>
      <c r="BG509" s="247">
        <f>IF(N509="zákl. přenesená",J509,0)</f>
        <v>0</v>
      </c>
      <c r="BH509" s="247">
        <f>IF(N509="sníž. přenesená",J509,0)</f>
        <v>0</v>
      </c>
      <c r="BI509" s="247">
        <f>IF(N509="nulová",J509,0)</f>
        <v>0</v>
      </c>
      <c r="BJ509" s="17" t="s">
        <v>88</v>
      </c>
      <c r="BK509" s="247">
        <f>ROUND(I509*H509,2)</f>
        <v>0</v>
      </c>
      <c r="BL509" s="17" t="s">
        <v>134</v>
      </c>
      <c r="BM509" s="246" t="s">
        <v>505</v>
      </c>
    </row>
    <row r="510" s="2" customFormat="1">
      <c r="A510" s="38"/>
      <c r="B510" s="39"/>
      <c r="C510" s="40"/>
      <c r="D510" s="248" t="s">
        <v>136</v>
      </c>
      <c r="E510" s="40"/>
      <c r="F510" s="249" t="s">
        <v>506</v>
      </c>
      <c r="G510" s="40"/>
      <c r="H510" s="40"/>
      <c r="I510" s="144"/>
      <c r="J510" s="40"/>
      <c r="K510" s="40"/>
      <c r="L510" s="44"/>
      <c r="M510" s="250"/>
      <c r="N510" s="251"/>
      <c r="O510" s="91"/>
      <c r="P510" s="91"/>
      <c r="Q510" s="91"/>
      <c r="R510" s="91"/>
      <c r="S510" s="91"/>
      <c r="T510" s="92"/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T510" s="17" t="s">
        <v>136</v>
      </c>
      <c r="AU510" s="17" t="s">
        <v>90</v>
      </c>
    </row>
    <row r="511" s="13" customFormat="1">
      <c r="A511" s="13"/>
      <c r="B511" s="252"/>
      <c r="C511" s="253"/>
      <c r="D511" s="248" t="s">
        <v>138</v>
      </c>
      <c r="E511" s="254" t="s">
        <v>1</v>
      </c>
      <c r="F511" s="255" t="s">
        <v>372</v>
      </c>
      <c r="G511" s="253"/>
      <c r="H511" s="254" t="s">
        <v>1</v>
      </c>
      <c r="I511" s="256"/>
      <c r="J511" s="253"/>
      <c r="K511" s="253"/>
      <c r="L511" s="257"/>
      <c r="M511" s="258"/>
      <c r="N511" s="259"/>
      <c r="O511" s="259"/>
      <c r="P511" s="259"/>
      <c r="Q511" s="259"/>
      <c r="R511" s="259"/>
      <c r="S511" s="259"/>
      <c r="T511" s="260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61" t="s">
        <v>138</v>
      </c>
      <c r="AU511" s="261" t="s">
        <v>90</v>
      </c>
      <c r="AV511" s="13" t="s">
        <v>88</v>
      </c>
      <c r="AW511" s="13" t="s">
        <v>36</v>
      </c>
      <c r="AX511" s="13" t="s">
        <v>80</v>
      </c>
      <c r="AY511" s="261" t="s">
        <v>127</v>
      </c>
    </row>
    <row r="512" s="13" customFormat="1">
      <c r="A512" s="13"/>
      <c r="B512" s="252"/>
      <c r="C512" s="253"/>
      <c r="D512" s="248" t="s">
        <v>138</v>
      </c>
      <c r="E512" s="254" t="s">
        <v>1</v>
      </c>
      <c r="F512" s="255" t="s">
        <v>247</v>
      </c>
      <c r="G512" s="253"/>
      <c r="H512" s="254" t="s">
        <v>1</v>
      </c>
      <c r="I512" s="256"/>
      <c r="J512" s="253"/>
      <c r="K512" s="253"/>
      <c r="L512" s="257"/>
      <c r="M512" s="258"/>
      <c r="N512" s="259"/>
      <c r="O512" s="259"/>
      <c r="P512" s="259"/>
      <c r="Q512" s="259"/>
      <c r="R512" s="259"/>
      <c r="S512" s="259"/>
      <c r="T512" s="260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61" t="s">
        <v>138</v>
      </c>
      <c r="AU512" s="261" t="s">
        <v>90</v>
      </c>
      <c r="AV512" s="13" t="s">
        <v>88</v>
      </c>
      <c r="AW512" s="13" t="s">
        <v>36</v>
      </c>
      <c r="AX512" s="13" t="s">
        <v>80</v>
      </c>
      <c r="AY512" s="261" t="s">
        <v>127</v>
      </c>
    </row>
    <row r="513" s="14" customFormat="1">
      <c r="A513" s="14"/>
      <c r="B513" s="262"/>
      <c r="C513" s="263"/>
      <c r="D513" s="248" t="s">
        <v>138</v>
      </c>
      <c r="E513" s="264" t="s">
        <v>1</v>
      </c>
      <c r="F513" s="265" t="s">
        <v>152</v>
      </c>
      <c r="G513" s="263"/>
      <c r="H513" s="266">
        <v>3</v>
      </c>
      <c r="I513" s="267"/>
      <c r="J513" s="263"/>
      <c r="K513" s="263"/>
      <c r="L513" s="268"/>
      <c r="M513" s="269"/>
      <c r="N513" s="270"/>
      <c r="O513" s="270"/>
      <c r="P513" s="270"/>
      <c r="Q513" s="270"/>
      <c r="R513" s="270"/>
      <c r="S513" s="270"/>
      <c r="T513" s="271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72" t="s">
        <v>138</v>
      </c>
      <c r="AU513" s="272" t="s">
        <v>90</v>
      </c>
      <c r="AV513" s="14" t="s">
        <v>90</v>
      </c>
      <c r="AW513" s="14" t="s">
        <v>36</v>
      </c>
      <c r="AX513" s="14" t="s">
        <v>88</v>
      </c>
      <c r="AY513" s="272" t="s">
        <v>127</v>
      </c>
    </row>
    <row r="514" s="2" customFormat="1" ht="21.75" customHeight="1">
      <c r="A514" s="38"/>
      <c r="B514" s="39"/>
      <c r="C514" s="284" t="s">
        <v>507</v>
      </c>
      <c r="D514" s="284" t="s">
        <v>285</v>
      </c>
      <c r="E514" s="285" t="s">
        <v>508</v>
      </c>
      <c r="F514" s="286" t="s">
        <v>509</v>
      </c>
      <c r="G514" s="287" t="s">
        <v>155</v>
      </c>
      <c r="H514" s="288">
        <v>3.0449999999999999</v>
      </c>
      <c r="I514" s="289"/>
      <c r="J514" s="290">
        <f>ROUND(I514*H514,2)</f>
        <v>0</v>
      </c>
      <c r="K514" s="286" t="s">
        <v>133</v>
      </c>
      <c r="L514" s="291"/>
      <c r="M514" s="292" t="s">
        <v>1</v>
      </c>
      <c r="N514" s="293" t="s">
        <v>45</v>
      </c>
      <c r="O514" s="91"/>
      <c r="P514" s="244">
        <f>O514*H514</f>
        <v>0</v>
      </c>
      <c r="Q514" s="244">
        <v>0.00042000000000000002</v>
      </c>
      <c r="R514" s="244">
        <f>Q514*H514</f>
        <v>0.0012788999999999999</v>
      </c>
      <c r="S514" s="244">
        <v>0</v>
      </c>
      <c r="T514" s="245">
        <f>S514*H514</f>
        <v>0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246" t="s">
        <v>192</v>
      </c>
      <c r="AT514" s="246" t="s">
        <v>285</v>
      </c>
      <c r="AU514" s="246" t="s">
        <v>90</v>
      </c>
      <c r="AY514" s="17" t="s">
        <v>127</v>
      </c>
      <c r="BE514" s="247">
        <f>IF(N514="základní",J514,0)</f>
        <v>0</v>
      </c>
      <c r="BF514" s="247">
        <f>IF(N514="snížená",J514,0)</f>
        <v>0</v>
      </c>
      <c r="BG514" s="247">
        <f>IF(N514="zákl. přenesená",J514,0)</f>
        <v>0</v>
      </c>
      <c r="BH514" s="247">
        <f>IF(N514="sníž. přenesená",J514,0)</f>
        <v>0</v>
      </c>
      <c r="BI514" s="247">
        <f>IF(N514="nulová",J514,0)</f>
        <v>0</v>
      </c>
      <c r="BJ514" s="17" t="s">
        <v>88</v>
      </c>
      <c r="BK514" s="247">
        <f>ROUND(I514*H514,2)</f>
        <v>0</v>
      </c>
      <c r="BL514" s="17" t="s">
        <v>134</v>
      </c>
      <c r="BM514" s="246" t="s">
        <v>510</v>
      </c>
    </row>
    <row r="515" s="2" customFormat="1">
      <c r="A515" s="38"/>
      <c r="B515" s="39"/>
      <c r="C515" s="40"/>
      <c r="D515" s="248" t="s">
        <v>136</v>
      </c>
      <c r="E515" s="40"/>
      <c r="F515" s="249" t="s">
        <v>509</v>
      </c>
      <c r="G515" s="40"/>
      <c r="H515" s="40"/>
      <c r="I515" s="144"/>
      <c r="J515" s="40"/>
      <c r="K515" s="40"/>
      <c r="L515" s="44"/>
      <c r="M515" s="250"/>
      <c r="N515" s="251"/>
      <c r="O515" s="91"/>
      <c r="P515" s="91"/>
      <c r="Q515" s="91"/>
      <c r="R515" s="91"/>
      <c r="S515" s="91"/>
      <c r="T515" s="92"/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T515" s="17" t="s">
        <v>136</v>
      </c>
      <c r="AU515" s="17" t="s">
        <v>90</v>
      </c>
    </row>
    <row r="516" s="13" customFormat="1">
      <c r="A516" s="13"/>
      <c r="B516" s="252"/>
      <c r="C516" s="253"/>
      <c r="D516" s="248" t="s">
        <v>138</v>
      </c>
      <c r="E516" s="254" t="s">
        <v>1</v>
      </c>
      <c r="F516" s="255" t="s">
        <v>372</v>
      </c>
      <c r="G516" s="253"/>
      <c r="H516" s="254" t="s">
        <v>1</v>
      </c>
      <c r="I516" s="256"/>
      <c r="J516" s="253"/>
      <c r="K516" s="253"/>
      <c r="L516" s="257"/>
      <c r="M516" s="258"/>
      <c r="N516" s="259"/>
      <c r="O516" s="259"/>
      <c r="P516" s="259"/>
      <c r="Q516" s="259"/>
      <c r="R516" s="259"/>
      <c r="S516" s="259"/>
      <c r="T516" s="260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61" t="s">
        <v>138</v>
      </c>
      <c r="AU516" s="261" t="s">
        <v>90</v>
      </c>
      <c r="AV516" s="13" t="s">
        <v>88</v>
      </c>
      <c r="AW516" s="13" t="s">
        <v>36</v>
      </c>
      <c r="AX516" s="13" t="s">
        <v>80</v>
      </c>
      <c r="AY516" s="261" t="s">
        <v>127</v>
      </c>
    </row>
    <row r="517" s="13" customFormat="1">
      <c r="A517" s="13"/>
      <c r="B517" s="252"/>
      <c r="C517" s="253"/>
      <c r="D517" s="248" t="s">
        <v>138</v>
      </c>
      <c r="E517" s="254" t="s">
        <v>1</v>
      </c>
      <c r="F517" s="255" t="s">
        <v>247</v>
      </c>
      <c r="G517" s="253"/>
      <c r="H517" s="254" t="s">
        <v>1</v>
      </c>
      <c r="I517" s="256"/>
      <c r="J517" s="253"/>
      <c r="K517" s="253"/>
      <c r="L517" s="257"/>
      <c r="M517" s="258"/>
      <c r="N517" s="259"/>
      <c r="O517" s="259"/>
      <c r="P517" s="259"/>
      <c r="Q517" s="259"/>
      <c r="R517" s="259"/>
      <c r="S517" s="259"/>
      <c r="T517" s="260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61" t="s">
        <v>138</v>
      </c>
      <c r="AU517" s="261" t="s">
        <v>90</v>
      </c>
      <c r="AV517" s="13" t="s">
        <v>88</v>
      </c>
      <c r="AW517" s="13" t="s">
        <v>36</v>
      </c>
      <c r="AX517" s="13" t="s">
        <v>80</v>
      </c>
      <c r="AY517" s="261" t="s">
        <v>127</v>
      </c>
    </row>
    <row r="518" s="14" customFormat="1">
      <c r="A518" s="14"/>
      <c r="B518" s="262"/>
      <c r="C518" s="263"/>
      <c r="D518" s="248" t="s">
        <v>138</v>
      </c>
      <c r="E518" s="264" t="s">
        <v>1</v>
      </c>
      <c r="F518" s="265" t="s">
        <v>152</v>
      </c>
      <c r="G518" s="263"/>
      <c r="H518" s="266">
        <v>3</v>
      </c>
      <c r="I518" s="267"/>
      <c r="J518" s="263"/>
      <c r="K518" s="263"/>
      <c r="L518" s="268"/>
      <c r="M518" s="269"/>
      <c r="N518" s="270"/>
      <c r="O518" s="270"/>
      <c r="P518" s="270"/>
      <c r="Q518" s="270"/>
      <c r="R518" s="270"/>
      <c r="S518" s="270"/>
      <c r="T518" s="271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72" t="s">
        <v>138</v>
      </c>
      <c r="AU518" s="272" t="s">
        <v>90</v>
      </c>
      <c r="AV518" s="14" t="s">
        <v>90</v>
      </c>
      <c r="AW518" s="14" t="s">
        <v>36</v>
      </c>
      <c r="AX518" s="14" t="s">
        <v>88</v>
      </c>
      <c r="AY518" s="272" t="s">
        <v>127</v>
      </c>
    </row>
    <row r="519" s="14" customFormat="1">
      <c r="A519" s="14"/>
      <c r="B519" s="262"/>
      <c r="C519" s="263"/>
      <c r="D519" s="248" t="s">
        <v>138</v>
      </c>
      <c r="E519" s="263"/>
      <c r="F519" s="265" t="s">
        <v>511</v>
      </c>
      <c r="G519" s="263"/>
      <c r="H519" s="266">
        <v>3.0449999999999999</v>
      </c>
      <c r="I519" s="267"/>
      <c r="J519" s="263"/>
      <c r="K519" s="263"/>
      <c r="L519" s="268"/>
      <c r="M519" s="269"/>
      <c r="N519" s="270"/>
      <c r="O519" s="270"/>
      <c r="P519" s="270"/>
      <c r="Q519" s="270"/>
      <c r="R519" s="270"/>
      <c r="S519" s="270"/>
      <c r="T519" s="271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72" t="s">
        <v>138</v>
      </c>
      <c r="AU519" s="272" t="s">
        <v>90</v>
      </c>
      <c r="AV519" s="14" t="s">
        <v>90</v>
      </c>
      <c r="AW519" s="14" t="s">
        <v>4</v>
      </c>
      <c r="AX519" s="14" t="s">
        <v>88</v>
      </c>
      <c r="AY519" s="272" t="s">
        <v>127</v>
      </c>
    </row>
    <row r="520" s="2" customFormat="1" ht="16.5" customHeight="1">
      <c r="A520" s="38"/>
      <c r="B520" s="39"/>
      <c r="C520" s="284" t="s">
        <v>512</v>
      </c>
      <c r="D520" s="284" t="s">
        <v>285</v>
      </c>
      <c r="E520" s="285" t="s">
        <v>513</v>
      </c>
      <c r="F520" s="286" t="s">
        <v>514</v>
      </c>
      <c r="G520" s="287" t="s">
        <v>195</v>
      </c>
      <c r="H520" s="288">
        <v>1</v>
      </c>
      <c r="I520" s="289"/>
      <c r="J520" s="290">
        <f>ROUND(I520*H520,2)</f>
        <v>0</v>
      </c>
      <c r="K520" s="286" t="s">
        <v>1</v>
      </c>
      <c r="L520" s="291"/>
      <c r="M520" s="292" t="s">
        <v>1</v>
      </c>
      <c r="N520" s="293" t="s">
        <v>45</v>
      </c>
      <c r="O520" s="91"/>
      <c r="P520" s="244">
        <f>O520*H520</f>
        <v>0</v>
      </c>
      <c r="Q520" s="244">
        <v>0.00069999999999999999</v>
      </c>
      <c r="R520" s="244">
        <f>Q520*H520</f>
        <v>0.00069999999999999999</v>
      </c>
      <c r="S520" s="244">
        <v>0</v>
      </c>
      <c r="T520" s="245">
        <f>S520*H520</f>
        <v>0</v>
      </c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R520" s="246" t="s">
        <v>192</v>
      </c>
      <c r="AT520" s="246" t="s">
        <v>285</v>
      </c>
      <c r="AU520" s="246" t="s">
        <v>90</v>
      </c>
      <c r="AY520" s="17" t="s">
        <v>127</v>
      </c>
      <c r="BE520" s="247">
        <f>IF(N520="základní",J520,0)</f>
        <v>0</v>
      </c>
      <c r="BF520" s="247">
        <f>IF(N520="snížená",J520,0)</f>
        <v>0</v>
      </c>
      <c r="BG520" s="247">
        <f>IF(N520="zákl. přenesená",J520,0)</f>
        <v>0</v>
      </c>
      <c r="BH520" s="247">
        <f>IF(N520="sníž. přenesená",J520,0)</f>
        <v>0</v>
      </c>
      <c r="BI520" s="247">
        <f>IF(N520="nulová",J520,0)</f>
        <v>0</v>
      </c>
      <c r="BJ520" s="17" t="s">
        <v>88</v>
      </c>
      <c r="BK520" s="247">
        <f>ROUND(I520*H520,2)</f>
        <v>0</v>
      </c>
      <c r="BL520" s="17" t="s">
        <v>134</v>
      </c>
      <c r="BM520" s="246" t="s">
        <v>515</v>
      </c>
    </row>
    <row r="521" s="2" customFormat="1">
      <c r="A521" s="38"/>
      <c r="B521" s="39"/>
      <c r="C521" s="40"/>
      <c r="D521" s="248" t="s">
        <v>136</v>
      </c>
      <c r="E521" s="40"/>
      <c r="F521" s="249" t="s">
        <v>514</v>
      </c>
      <c r="G521" s="40"/>
      <c r="H521" s="40"/>
      <c r="I521" s="144"/>
      <c r="J521" s="40"/>
      <c r="K521" s="40"/>
      <c r="L521" s="44"/>
      <c r="M521" s="250"/>
      <c r="N521" s="251"/>
      <c r="O521" s="91"/>
      <c r="P521" s="91"/>
      <c r="Q521" s="91"/>
      <c r="R521" s="91"/>
      <c r="S521" s="91"/>
      <c r="T521" s="92"/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T521" s="17" t="s">
        <v>136</v>
      </c>
      <c r="AU521" s="17" t="s">
        <v>90</v>
      </c>
    </row>
    <row r="522" s="13" customFormat="1">
      <c r="A522" s="13"/>
      <c r="B522" s="252"/>
      <c r="C522" s="253"/>
      <c r="D522" s="248" t="s">
        <v>138</v>
      </c>
      <c r="E522" s="254" t="s">
        <v>1</v>
      </c>
      <c r="F522" s="255" t="s">
        <v>372</v>
      </c>
      <c r="G522" s="253"/>
      <c r="H522" s="254" t="s">
        <v>1</v>
      </c>
      <c r="I522" s="256"/>
      <c r="J522" s="253"/>
      <c r="K522" s="253"/>
      <c r="L522" s="257"/>
      <c r="M522" s="258"/>
      <c r="N522" s="259"/>
      <c r="O522" s="259"/>
      <c r="P522" s="259"/>
      <c r="Q522" s="259"/>
      <c r="R522" s="259"/>
      <c r="S522" s="259"/>
      <c r="T522" s="260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61" t="s">
        <v>138</v>
      </c>
      <c r="AU522" s="261" t="s">
        <v>90</v>
      </c>
      <c r="AV522" s="13" t="s">
        <v>88</v>
      </c>
      <c r="AW522" s="13" t="s">
        <v>36</v>
      </c>
      <c r="AX522" s="13" t="s">
        <v>80</v>
      </c>
      <c r="AY522" s="261" t="s">
        <v>127</v>
      </c>
    </row>
    <row r="523" s="13" customFormat="1">
      <c r="A523" s="13"/>
      <c r="B523" s="252"/>
      <c r="C523" s="253"/>
      <c r="D523" s="248" t="s">
        <v>138</v>
      </c>
      <c r="E523" s="254" t="s">
        <v>1</v>
      </c>
      <c r="F523" s="255" t="s">
        <v>247</v>
      </c>
      <c r="G523" s="253"/>
      <c r="H523" s="254" t="s">
        <v>1</v>
      </c>
      <c r="I523" s="256"/>
      <c r="J523" s="253"/>
      <c r="K523" s="253"/>
      <c r="L523" s="257"/>
      <c r="M523" s="258"/>
      <c r="N523" s="259"/>
      <c r="O523" s="259"/>
      <c r="P523" s="259"/>
      <c r="Q523" s="259"/>
      <c r="R523" s="259"/>
      <c r="S523" s="259"/>
      <c r="T523" s="260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61" t="s">
        <v>138</v>
      </c>
      <c r="AU523" s="261" t="s">
        <v>90</v>
      </c>
      <c r="AV523" s="13" t="s">
        <v>88</v>
      </c>
      <c r="AW523" s="13" t="s">
        <v>36</v>
      </c>
      <c r="AX523" s="13" t="s">
        <v>80</v>
      </c>
      <c r="AY523" s="261" t="s">
        <v>127</v>
      </c>
    </row>
    <row r="524" s="14" customFormat="1">
      <c r="A524" s="14"/>
      <c r="B524" s="262"/>
      <c r="C524" s="263"/>
      <c r="D524" s="248" t="s">
        <v>138</v>
      </c>
      <c r="E524" s="264" t="s">
        <v>1</v>
      </c>
      <c r="F524" s="265" t="s">
        <v>88</v>
      </c>
      <c r="G524" s="263"/>
      <c r="H524" s="266">
        <v>1</v>
      </c>
      <c r="I524" s="267"/>
      <c r="J524" s="263"/>
      <c r="K524" s="263"/>
      <c r="L524" s="268"/>
      <c r="M524" s="269"/>
      <c r="N524" s="270"/>
      <c r="O524" s="270"/>
      <c r="P524" s="270"/>
      <c r="Q524" s="270"/>
      <c r="R524" s="270"/>
      <c r="S524" s="270"/>
      <c r="T524" s="271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72" t="s">
        <v>138</v>
      </c>
      <c r="AU524" s="272" t="s">
        <v>90</v>
      </c>
      <c r="AV524" s="14" t="s">
        <v>90</v>
      </c>
      <c r="AW524" s="14" t="s">
        <v>36</v>
      </c>
      <c r="AX524" s="14" t="s">
        <v>88</v>
      </c>
      <c r="AY524" s="272" t="s">
        <v>127</v>
      </c>
    </row>
    <row r="525" s="2" customFormat="1" ht="16.5" customHeight="1">
      <c r="A525" s="38"/>
      <c r="B525" s="39"/>
      <c r="C525" s="235" t="s">
        <v>516</v>
      </c>
      <c r="D525" s="235" t="s">
        <v>129</v>
      </c>
      <c r="E525" s="236" t="s">
        <v>517</v>
      </c>
      <c r="F525" s="237" t="s">
        <v>518</v>
      </c>
      <c r="G525" s="238" t="s">
        <v>195</v>
      </c>
      <c r="H525" s="239">
        <v>10</v>
      </c>
      <c r="I525" s="240"/>
      <c r="J525" s="241">
        <f>ROUND(I525*H525,2)</f>
        <v>0</v>
      </c>
      <c r="K525" s="237" t="s">
        <v>519</v>
      </c>
      <c r="L525" s="44"/>
      <c r="M525" s="242" t="s">
        <v>1</v>
      </c>
      <c r="N525" s="243" t="s">
        <v>45</v>
      </c>
      <c r="O525" s="91"/>
      <c r="P525" s="244">
        <f>O525*H525</f>
        <v>0</v>
      </c>
      <c r="Q525" s="244">
        <v>0.00038000000000000002</v>
      </c>
      <c r="R525" s="244">
        <f>Q525*H525</f>
        <v>0.0038000000000000004</v>
      </c>
      <c r="S525" s="244">
        <v>0</v>
      </c>
      <c r="T525" s="245">
        <f>S525*H525</f>
        <v>0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246" t="s">
        <v>134</v>
      </c>
      <c r="AT525" s="246" t="s">
        <v>129</v>
      </c>
      <c r="AU525" s="246" t="s">
        <v>90</v>
      </c>
      <c r="AY525" s="17" t="s">
        <v>127</v>
      </c>
      <c r="BE525" s="247">
        <f>IF(N525="základní",J525,0)</f>
        <v>0</v>
      </c>
      <c r="BF525" s="247">
        <f>IF(N525="snížená",J525,0)</f>
        <v>0</v>
      </c>
      <c r="BG525" s="247">
        <f>IF(N525="zákl. přenesená",J525,0)</f>
        <v>0</v>
      </c>
      <c r="BH525" s="247">
        <f>IF(N525="sníž. přenesená",J525,0)</f>
        <v>0</v>
      </c>
      <c r="BI525" s="247">
        <f>IF(N525="nulová",J525,0)</f>
        <v>0</v>
      </c>
      <c r="BJ525" s="17" t="s">
        <v>88</v>
      </c>
      <c r="BK525" s="247">
        <f>ROUND(I525*H525,2)</f>
        <v>0</v>
      </c>
      <c r="BL525" s="17" t="s">
        <v>134</v>
      </c>
      <c r="BM525" s="246" t="s">
        <v>520</v>
      </c>
    </row>
    <row r="526" s="2" customFormat="1">
      <c r="A526" s="38"/>
      <c r="B526" s="39"/>
      <c r="C526" s="40"/>
      <c r="D526" s="248" t="s">
        <v>136</v>
      </c>
      <c r="E526" s="40"/>
      <c r="F526" s="249" t="s">
        <v>521</v>
      </c>
      <c r="G526" s="40"/>
      <c r="H526" s="40"/>
      <c r="I526" s="144"/>
      <c r="J526" s="40"/>
      <c r="K526" s="40"/>
      <c r="L526" s="44"/>
      <c r="M526" s="250"/>
      <c r="N526" s="251"/>
      <c r="O526" s="91"/>
      <c r="P526" s="91"/>
      <c r="Q526" s="91"/>
      <c r="R526" s="91"/>
      <c r="S526" s="91"/>
      <c r="T526" s="92"/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T526" s="17" t="s">
        <v>136</v>
      </c>
      <c r="AU526" s="17" t="s">
        <v>90</v>
      </c>
    </row>
    <row r="527" s="13" customFormat="1">
      <c r="A527" s="13"/>
      <c r="B527" s="252"/>
      <c r="C527" s="253"/>
      <c r="D527" s="248" t="s">
        <v>138</v>
      </c>
      <c r="E527" s="254" t="s">
        <v>1</v>
      </c>
      <c r="F527" s="255" t="s">
        <v>232</v>
      </c>
      <c r="G527" s="253"/>
      <c r="H527" s="254" t="s">
        <v>1</v>
      </c>
      <c r="I527" s="256"/>
      <c r="J527" s="253"/>
      <c r="K527" s="253"/>
      <c r="L527" s="257"/>
      <c r="M527" s="258"/>
      <c r="N527" s="259"/>
      <c r="O527" s="259"/>
      <c r="P527" s="259"/>
      <c r="Q527" s="259"/>
      <c r="R527" s="259"/>
      <c r="S527" s="259"/>
      <c r="T527" s="260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61" t="s">
        <v>138</v>
      </c>
      <c r="AU527" s="261" t="s">
        <v>90</v>
      </c>
      <c r="AV527" s="13" t="s">
        <v>88</v>
      </c>
      <c r="AW527" s="13" t="s">
        <v>36</v>
      </c>
      <c r="AX527" s="13" t="s">
        <v>80</v>
      </c>
      <c r="AY527" s="261" t="s">
        <v>127</v>
      </c>
    </row>
    <row r="528" s="13" customFormat="1">
      <c r="A528" s="13"/>
      <c r="B528" s="252"/>
      <c r="C528" s="253"/>
      <c r="D528" s="248" t="s">
        <v>138</v>
      </c>
      <c r="E528" s="254" t="s">
        <v>1</v>
      </c>
      <c r="F528" s="255" t="s">
        <v>183</v>
      </c>
      <c r="G528" s="253"/>
      <c r="H528" s="254" t="s">
        <v>1</v>
      </c>
      <c r="I528" s="256"/>
      <c r="J528" s="253"/>
      <c r="K528" s="253"/>
      <c r="L528" s="257"/>
      <c r="M528" s="258"/>
      <c r="N528" s="259"/>
      <c r="O528" s="259"/>
      <c r="P528" s="259"/>
      <c r="Q528" s="259"/>
      <c r="R528" s="259"/>
      <c r="S528" s="259"/>
      <c r="T528" s="260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61" t="s">
        <v>138</v>
      </c>
      <c r="AU528" s="261" t="s">
        <v>90</v>
      </c>
      <c r="AV528" s="13" t="s">
        <v>88</v>
      </c>
      <c r="AW528" s="13" t="s">
        <v>36</v>
      </c>
      <c r="AX528" s="13" t="s">
        <v>80</v>
      </c>
      <c r="AY528" s="261" t="s">
        <v>127</v>
      </c>
    </row>
    <row r="529" s="14" customFormat="1">
      <c r="A529" s="14"/>
      <c r="B529" s="262"/>
      <c r="C529" s="263"/>
      <c r="D529" s="248" t="s">
        <v>138</v>
      </c>
      <c r="E529" s="264" t="s">
        <v>1</v>
      </c>
      <c r="F529" s="265" t="s">
        <v>203</v>
      </c>
      <c r="G529" s="263"/>
      <c r="H529" s="266">
        <v>10</v>
      </c>
      <c r="I529" s="267"/>
      <c r="J529" s="263"/>
      <c r="K529" s="263"/>
      <c r="L529" s="268"/>
      <c r="M529" s="269"/>
      <c r="N529" s="270"/>
      <c r="O529" s="270"/>
      <c r="P529" s="270"/>
      <c r="Q529" s="270"/>
      <c r="R529" s="270"/>
      <c r="S529" s="270"/>
      <c r="T529" s="271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72" t="s">
        <v>138</v>
      </c>
      <c r="AU529" s="272" t="s">
        <v>90</v>
      </c>
      <c r="AV529" s="14" t="s">
        <v>90</v>
      </c>
      <c r="AW529" s="14" t="s">
        <v>36</v>
      </c>
      <c r="AX529" s="14" t="s">
        <v>88</v>
      </c>
      <c r="AY529" s="272" t="s">
        <v>127</v>
      </c>
    </row>
    <row r="530" s="2" customFormat="1" ht="16.5" customHeight="1">
      <c r="A530" s="38"/>
      <c r="B530" s="39"/>
      <c r="C530" s="235" t="s">
        <v>522</v>
      </c>
      <c r="D530" s="235" t="s">
        <v>129</v>
      </c>
      <c r="E530" s="236" t="s">
        <v>523</v>
      </c>
      <c r="F530" s="237" t="s">
        <v>524</v>
      </c>
      <c r="G530" s="238" t="s">
        <v>195</v>
      </c>
      <c r="H530" s="239">
        <v>1</v>
      </c>
      <c r="I530" s="240"/>
      <c r="J530" s="241">
        <f>ROUND(I530*H530,2)</f>
        <v>0</v>
      </c>
      <c r="K530" s="237" t="s">
        <v>133</v>
      </c>
      <c r="L530" s="44"/>
      <c r="M530" s="242" t="s">
        <v>1</v>
      </c>
      <c r="N530" s="243" t="s">
        <v>45</v>
      </c>
      <c r="O530" s="91"/>
      <c r="P530" s="244">
        <f>O530*H530</f>
        <v>0</v>
      </c>
      <c r="Q530" s="244">
        <v>0.00067000000000000002</v>
      </c>
      <c r="R530" s="244">
        <f>Q530*H530</f>
        <v>0.00067000000000000002</v>
      </c>
      <c r="S530" s="244">
        <v>0</v>
      </c>
      <c r="T530" s="245">
        <f>S530*H530</f>
        <v>0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246" t="s">
        <v>134</v>
      </c>
      <c r="AT530" s="246" t="s">
        <v>129</v>
      </c>
      <c r="AU530" s="246" t="s">
        <v>90</v>
      </c>
      <c r="AY530" s="17" t="s">
        <v>127</v>
      </c>
      <c r="BE530" s="247">
        <f>IF(N530="základní",J530,0)</f>
        <v>0</v>
      </c>
      <c r="BF530" s="247">
        <f>IF(N530="snížená",J530,0)</f>
        <v>0</v>
      </c>
      <c r="BG530" s="247">
        <f>IF(N530="zákl. přenesená",J530,0)</f>
        <v>0</v>
      </c>
      <c r="BH530" s="247">
        <f>IF(N530="sníž. přenesená",J530,0)</f>
        <v>0</v>
      </c>
      <c r="BI530" s="247">
        <f>IF(N530="nulová",J530,0)</f>
        <v>0</v>
      </c>
      <c r="BJ530" s="17" t="s">
        <v>88</v>
      </c>
      <c r="BK530" s="247">
        <f>ROUND(I530*H530,2)</f>
        <v>0</v>
      </c>
      <c r="BL530" s="17" t="s">
        <v>134</v>
      </c>
      <c r="BM530" s="246" t="s">
        <v>525</v>
      </c>
    </row>
    <row r="531" s="2" customFormat="1">
      <c r="A531" s="38"/>
      <c r="B531" s="39"/>
      <c r="C531" s="40"/>
      <c r="D531" s="248" t="s">
        <v>136</v>
      </c>
      <c r="E531" s="40"/>
      <c r="F531" s="249" t="s">
        <v>526</v>
      </c>
      <c r="G531" s="40"/>
      <c r="H531" s="40"/>
      <c r="I531" s="144"/>
      <c r="J531" s="40"/>
      <c r="K531" s="40"/>
      <c r="L531" s="44"/>
      <c r="M531" s="250"/>
      <c r="N531" s="251"/>
      <c r="O531" s="91"/>
      <c r="P531" s="91"/>
      <c r="Q531" s="91"/>
      <c r="R531" s="91"/>
      <c r="S531" s="91"/>
      <c r="T531" s="92"/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T531" s="17" t="s">
        <v>136</v>
      </c>
      <c r="AU531" s="17" t="s">
        <v>90</v>
      </c>
    </row>
    <row r="532" s="13" customFormat="1">
      <c r="A532" s="13"/>
      <c r="B532" s="252"/>
      <c r="C532" s="253"/>
      <c r="D532" s="248" t="s">
        <v>138</v>
      </c>
      <c r="E532" s="254" t="s">
        <v>1</v>
      </c>
      <c r="F532" s="255" t="s">
        <v>232</v>
      </c>
      <c r="G532" s="253"/>
      <c r="H532" s="254" t="s">
        <v>1</v>
      </c>
      <c r="I532" s="256"/>
      <c r="J532" s="253"/>
      <c r="K532" s="253"/>
      <c r="L532" s="257"/>
      <c r="M532" s="258"/>
      <c r="N532" s="259"/>
      <c r="O532" s="259"/>
      <c r="P532" s="259"/>
      <c r="Q532" s="259"/>
      <c r="R532" s="259"/>
      <c r="S532" s="259"/>
      <c r="T532" s="260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61" t="s">
        <v>138</v>
      </c>
      <c r="AU532" s="261" t="s">
        <v>90</v>
      </c>
      <c r="AV532" s="13" t="s">
        <v>88</v>
      </c>
      <c r="AW532" s="13" t="s">
        <v>36</v>
      </c>
      <c r="AX532" s="13" t="s">
        <v>80</v>
      </c>
      <c r="AY532" s="261" t="s">
        <v>127</v>
      </c>
    </row>
    <row r="533" s="13" customFormat="1">
      <c r="A533" s="13"/>
      <c r="B533" s="252"/>
      <c r="C533" s="253"/>
      <c r="D533" s="248" t="s">
        <v>138</v>
      </c>
      <c r="E533" s="254" t="s">
        <v>1</v>
      </c>
      <c r="F533" s="255" t="s">
        <v>183</v>
      </c>
      <c r="G533" s="253"/>
      <c r="H533" s="254" t="s">
        <v>1</v>
      </c>
      <c r="I533" s="256"/>
      <c r="J533" s="253"/>
      <c r="K533" s="253"/>
      <c r="L533" s="257"/>
      <c r="M533" s="258"/>
      <c r="N533" s="259"/>
      <c r="O533" s="259"/>
      <c r="P533" s="259"/>
      <c r="Q533" s="259"/>
      <c r="R533" s="259"/>
      <c r="S533" s="259"/>
      <c r="T533" s="260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61" t="s">
        <v>138</v>
      </c>
      <c r="AU533" s="261" t="s">
        <v>90</v>
      </c>
      <c r="AV533" s="13" t="s">
        <v>88</v>
      </c>
      <c r="AW533" s="13" t="s">
        <v>36</v>
      </c>
      <c r="AX533" s="13" t="s">
        <v>80</v>
      </c>
      <c r="AY533" s="261" t="s">
        <v>127</v>
      </c>
    </row>
    <row r="534" s="14" customFormat="1">
      <c r="A534" s="14"/>
      <c r="B534" s="262"/>
      <c r="C534" s="263"/>
      <c r="D534" s="248" t="s">
        <v>138</v>
      </c>
      <c r="E534" s="264" t="s">
        <v>1</v>
      </c>
      <c r="F534" s="265" t="s">
        <v>88</v>
      </c>
      <c r="G534" s="263"/>
      <c r="H534" s="266">
        <v>1</v>
      </c>
      <c r="I534" s="267"/>
      <c r="J534" s="263"/>
      <c r="K534" s="263"/>
      <c r="L534" s="268"/>
      <c r="M534" s="269"/>
      <c r="N534" s="270"/>
      <c r="O534" s="270"/>
      <c r="P534" s="270"/>
      <c r="Q534" s="270"/>
      <c r="R534" s="270"/>
      <c r="S534" s="270"/>
      <c r="T534" s="271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72" t="s">
        <v>138</v>
      </c>
      <c r="AU534" s="272" t="s">
        <v>90</v>
      </c>
      <c r="AV534" s="14" t="s">
        <v>90</v>
      </c>
      <c r="AW534" s="14" t="s">
        <v>36</v>
      </c>
      <c r="AX534" s="14" t="s">
        <v>88</v>
      </c>
      <c r="AY534" s="272" t="s">
        <v>127</v>
      </c>
    </row>
    <row r="535" s="2" customFormat="1" ht="21.75" customHeight="1">
      <c r="A535" s="38"/>
      <c r="B535" s="39"/>
      <c r="C535" s="235" t="s">
        <v>527</v>
      </c>
      <c r="D535" s="235" t="s">
        <v>129</v>
      </c>
      <c r="E535" s="236" t="s">
        <v>528</v>
      </c>
      <c r="F535" s="237" t="s">
        <v>529</v>
      </c>
      <c r="G535" s="238" t="s">
        <v>195</v>
      </c>
      <c r="H535" s="239">
        <v>10</v>
      </c>
      <c r="I535" s="240"/>
      <c r="J535" s="241">
        <f>ROUND(I535*H535,2)</f>
        <v>0</v>
      </c>
      <c r="K535" s="237" t="s">
        <v>133</v>
      </c>
      <c r="L535" s="44"/>
      <c r="M535" s="242" t="s">
        <v>1</v>
      </c>
      <c r="N535" s="243" t="s">
        <v>45</v>
      </c>
      <c r="O535" s="91"/>
      <c r="P535" s="244">
        <f>O535*H535</f>
        <v>0</v>
      </c>
      <c r="Q535" s="244">
        <v>2.0000000000000002E-05</v>
      </c>
      <c r="R535" s="244">
        <f>Q535*H535</f>
        <v>0.00020000000000000001</v>
      </c>
      <c r="S535" s="244">
        <v>0</v>
      </c>
      <c r="T535" s="245">
        <f>S535*H535</f>
        <v>0</v>
      </c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R535" s="246" t="s">
        <v>134</v>
      </c>
      <c r="AT535" s="246" t="s">
        <v>129</v>
      </c>
      <c r="AU535" s="246" t="s">
        <v>90</v>
      </c>
      <c r="AY535" s="17" t="s">
        <v>127</v>
      </c>
      <c r="BE535" s="247">
        <f>IF(N535="základní",J535,0)</f>
        <v>0</v>
      </c>
      <c r="BF535" s="247">
        <f>IF(N535="snížená",J535,0)</f>
        <v>0</v>
      </c>
      <c r="BG535" s="247">
        <f>IF(N535="zákl. přenesená",J535,0)</f>
        <v>0</v>
      </c>
      <c r="BH535" s="247">
        <f>IF(N535="sníž. přenesená",J535,0)</f>
        <v>0</v>
      </c>
      <c r="BI535" s="247">
        <f>IF(N535="nulová",J535,0)</f>
        <v>0</v>
      </c>
      <c r="BJ535" s="17" t="s">
        <v>88</v>
      </c>
      <c r="BK535" s="247">
        <f>ROUND(I535*H535,2)</f>
        <v>0</v>
      </c>
      <c r="BL535" s="17" t="s">
        <v>134</v>
      </c>
      <c r="BM535" s="246" t="s">
        <v>530</v>
      </c>
    </row>
    <row r="536" s="2" customFormat="1">
      <c r="A536" s="38"/>
      <c r="B536" s="39"/>
      <c r="C536" s="40"/>
      <c r="D536" s="248" t="s">
        <v>136</v>
      </c>
      <c r="E536" s="40"/>
      <c r="F536" s="249" t="s">
        <v>531</v>
      </c>
      <c r="G536" s="40"/>
      <c r="H536" s="40"/>
      <c r="I536" s="144"/>
      <c r="J536" s="40"/>
      <c r="K536" s="40"/>
      <c r="L536" s="44"/>
      <c r="M536" s="250"/>
      <c r="N536" s="251"/>
      <c r="O536" s="91"/>
      <c r="P536" s="91"/>
      <c r="Q536" s="91"/>
      <c r="R536" s="91"/>
      <c r="S536" s="91"/>
      <c r="T536" s="92"/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T536" s="17" t="s">
        <v>136</v>
      </c>
      <c r="AU536" s="17" t="s">
        <v>90</v>
      </c>
    </row>
    <row r="537" s="13" customFormat="1">
      <c r="A537" s="13"/>
      <c r="B537" s="252"/>
      <c r="C537" s="253"/>
      <c r="D537" s="248" t="s">
        <v>138</v>
      </c>
      <c r="E537" s="254" t="s">
        <v>1</v>
      </c>
      <c r="F537" s="255" t="s">
        <v>372</v>
      </c>
      <c r="G537" s="253"/>
      <c r="H537" s="254" t="s">
        <v>1</v>
      </c>
      <c r="I537" s="256"/>
      <c r="J537" s="253"/>
      <c r="K537" s="253"/>
      <c r="L537" s="257"/>
      <c r="M537" s="258"/>
      <c r="N537" s="259"/>
      <c r="O537" s="259"/>
      <c r="P537" s="259"/>
      <c r="Q537" s="259"/>
      <c r="R537" s="259"/>
      <c r="S537" s="259"/>
      <c r="T537" s="260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61" t="s">
        <v>138</v>
      </c>
      <c r="AU537" s="261" t="s">
        <v>90</v>
      </c>
      <c r="AV537" s="13" t="s">
        <v>88</v>
      </c>
      <c r="AW537" s="13" t="s">
        <v>36</v>
      </c>
      <c r="AX537" s="13" t="s">
        <v>80</v>
      </c>
      <c r="AY537" s="261" t="s">
        <v>127</v>
      </c>
    </row>
    <row r="538" s="13" customFormat="1">
      <c r="A538" s="13"/>
      <c r="B538" s="252"/>
      <c r="C538" s="253"/>
      <c r="D538" s="248" t="s">
        <v>138</v>
      </c>
      <c r="E538" s="254" t="s">
        <v>1</v>
      </c>
      <c r="F538" s="255" t="s">
        <v>247</v>
      </c>
      <c r="G538" s="253"/>
      <c r="H538" s="254" t="s">
        <v>1</v>
      </c>
      <c r="I538" s="256"/>
      <c r="J538" s="253"/>
      <c r="K538" s="253"/>
      <c r="L538" s="257"/>
      <c r="M538" s="258"/>
      <c r="N538" s="259"/>
      <c r="O538" s="259"/>
      <c r="P538" s="259"/>
      <c r="Q538" s="259"/>
      <c r="R538" s="259"/>
      <c r="S538" s="259"/>
      <c r="T538" s="260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61" t="s">
        <v>138</v>
      </c>
      <c r="AU538" s="261" t="s">
        <v>90</v>
      </c>
      <c r="AV538" s="13" t="s">
        <v>88</v>
      </c>
      <c r="AW538" s="13" t="s">
        <v>36</v>
      </c>
      <c r="AX538" s="13" t="s">
        <v>80</v>
      </c>
      <c r="AY538" s="261" t="s">
        <v>127</v>
      </c>
    </row>
    <row r="539" s="14" customFormat="1">
      <c r="A539" s="14"/>
      <c r="B539" s="262"/>
      <c r="C539" s="263"/>
      <c r="D539" s="248" t="s">
        <v>138</v>
      </c>
      <c r="E539" s="264" t="s">
        <v>1</v>
      </c>
      <c r="F539" s="265" t="s">
        <v>203</v>
      </c>
      <c r="G539" s="263"/>
      <c r="H539" s="266">
        <v>10</v>
      </c>
      <c r="I539" s="267"/>
      <c r="J539" s="263"/>
      <c r="K539" s="263"/>
      <c r="L539" s="268"/>
      <c r="M539" s="269"/>
      <c r="N539" s="270"/>
      <c r="O539" s="270"/>
      <c r="P539" s="270"/>
      <c r="Q539" s="270"/>
      <c r="R539" s="270"/>
      <c r="S539" s="270"/>
      <c r="T539" s="271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72" t="s">
        <v>138</v>
      </c>
      <c r="AU539" s="272" t="s">
        <v>90</v>
      </c>
      <c r="AV539" s="14" t="s">
        <v>90</v>
      </c>
      <c r="AW539" s="14" t="s">
        <v>36</v>
      </c>
      <c r="AX539" s="14" t="s">
        <v>88</v>
      </c>
      <c r="AY539" s="272" t="s">
        <v>127</v>
      </c>
    </row>
    <row r="540" s="2" customFormat="1" ht="16.5" customHeight="1">
      <c r="A540" s="38"/>
      <c r="B540" s="39"/>
      <c r="C540" s="284" t="s">
        <v>532</v>
      </c>
      <c r="D540" s="284" t="s">
        <v>285</v>
      </c>
      <c r="E540" s="285" t="s">
        <v>533</v>
      </c>
      <c r="F540" s="286" t="s">
        <v>534</v>
      </c>
      <c r="G540" s="287" t="s">
        <v>195</v>
      </c>
      <c r="H540" s="288">
        <v>10</v>
      </c>
      <c r="I540" s="289"/>
      <c r="J540" s="290">
        <f>ROUND(I540*H540,2)</f>
        <v>0</v>
      </c>
      <c r="K540" s="286" t="s">
        <v>1</v>
      </c>
      <c r="L540" s="291"/>
      <c r="M540" s="292" t="s">
        <v>1</v>
      </c>
      <c r="N540" s="293" t="s">
        <v>45</v>
      </c>
      <c r="O540" s="91"/>
      <c r="P540" s="244">
        <f>O540*H540</f>
        <v>0</v>
      </c>
      <c r="Q540" s="244">
        <v>0.0030400000000000002</v>
      </c>
      <c r="R540" s="244">
        <f>Q540*H540</f>
        <v>0.030400000000000003</v>
      </c>
      <c r="S540" s="244">
        <v>0</v>
      </c>
      <c r="T540" s="245">
        <f>S540*H540</f>
        <v>0</v>
      </c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R540" s="246" t="s">
        <v>192</v>
      </c>
      <c r="AT540" s="246" t="s">
        <v>285</v>
      </c>
      <c r="AU540" s="246" t="s">
        <v>90</v>
      </c>
      <c r="AY540" s="17" t="s">
        <v>127</v>
      </c>
      <c r="BE540" s="247">
        <f>IF(N540="základní",J540,0)</f>
        <v>0</v>
      </c>
      <c r="BF540" s="247">
        <f>IF(N540="snížená",J540,0)</f>
        <v>0</v>
      </c>
      <c r="BG540" s="247">
        <f>IF(N540="zákl. přenesená",J540,0)</f>
        <v>0</v>
      </c>
      <c r="BH540" s="247">
        <f>IF(N540="sníž. přenesená",J540,0)</f>
        <v>0</v>
      </c>
      <c r="BI540" s="247">
        <f>IF(N540="nulová",J540,0)</f>
        <v>0</v>
      </c>
      <c r="BJ540" s="17" t="s">
        <v>88</v>
      </c>
      <c r="BK540" s="247">
        <f>ROUND(I540*H540,2)</f>
        <v>0</v>
      </c>
      <c r="BL540" s="17" t="s">
        <v>134</v>
      </c>
      <c r="BM540" s="246" t="s">
        <v>535</v>
      </c>
    </row>
    <row r="541" s="2" customFormat="1">
      <c r="A541" s="38"/>
      <c r="B541" s="39"/>
      <c r="C541" s="40"/>
      <c r="D541" s="248" t="s">
        <v>136</v>
      </c>
      <c r="E541" s="40"/>
      <c r="F541" s="249" t="s">
        <v>536</v>
      </c>
      <c r="G541" s="40"/>
      <c r="H541" s="40"/>
      <c r="I541" s="144"/>
      <c r="J541" s="40"/>
      <c r="K541" s="40"/>
      <c r="L541" s="44"/>
      <c r="M541" s="250"/>
      <c r="N541" s="251"/>
      <c r="O541" s="91"/>
      <c r="P541" s="91"/>
      <c r="Q541" s="91"/>
      <c r="R541" s="91"/>
      <c r="S541" s="91"/>
      <c r="T541" s="92"/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T541" s="17" t="s">
        <v>136</v>
      </c>
      <c r="AU541" s="17" t="s">
        <v>90</v>
      </c>
    </row>
    <row r="542" s="13" customFormat="1">
      <c r="A542" s="13"/>
      <c r="B542" s="252"/>
      <c r="C542" s="253"/>
      <c r="D542" s="248" t="s">
        <v>138</v>
      </c>
      <c r="E542" s="254" t="s">
        <v>1</v>
      </c>
      <c r="F542" s="255" t="s">
        <v>372</v>
      </c>
      <c r="G542" s="253"/>
      <c r="H542" s="254" t="s">
        <v>1</v>
      </c>
      <c r="I542" s="256"/>
      <c r="J542" s="253"/>
      <c r="K542" s="253"/>
      <c r="L542" s="257"/>
      <c r="M542" s="258"/>
      <c r="N542" s="259"/>
      <c r="O542" s="259"/>
      <c r="P542" s="259"/>
      <c r="Q542" s="259"/>
      <c r="R542" s="259"/>
      <c r="S542" s="259"/>
      <c r="T542" s="260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61" t="s">
        <v>138</v>
      </c>
      <c r="AU542" s="261" t="s">
        <v>90</v>
      </c>
      <c r="AV542" s="13" t="s">
        <v>88</v>
      </c>
      <c r="AW542" s="13" t="s">
        <v>36</v>
      </c>
      <c r="AX542" s="13" t="s">
        <v>80</v>
      </c>
      <c r="AY542" s="261" t="s">
        <v>127</v>
      </c>
    </row>
    <row r="543" s="13" customFormat="1">
      <c r="A543" s="13"/>
      <c r="B543" s="252"/>
      <c r="C543" s="253"/>
      <c r="D543" s="248" t="s">
        <v>138</v>
      </c>
      <c r="E543" s="254" t="s">
        <v>1</v>
      </c>
      <c r="F543" s="255" t="s">
        <v>247</v>
      </c>
      <c r="G543" s="253"/>
      <c r="H543" s="254" t="s">
        <v>1</v>
      </c>
      <c r="I543" s="256"/>
      <c r="J543" s="253"/>
      <c r="K543" s="253"/>
      <c r="L543" s="257"/>
      <c r="M543" s="258"/>
      <c r="N543" s="259"/>
      <c r="O543" s="259"/>
      <c r="P543" s="259"/>
      <c r="Q543" s="259"/>
      <c r="R543" s="259"/>
      <c r="S543" s="259"/>
      <c r="T543" s="260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61" t="s">
        <v>138</v>
      </c>
      <c r="AU543" s="261" t="s">
        <v>90</v>
      </c>
      <c r="AV543" s="13" t="s">
        <v>88</v>
      </c>
      <c r="AW543" s="13" t="s">
        <v>36</v>
      </c>
      <c r="AX543" s="13" t="s">
        <v>80</v>
      </c>
      <c r="AY543" s="261" t="s">
        <v>127</v>
      </c>
    </row>
    <row r="544" s="14" customFormat="1">
      <c r="A544" s="14"/>
      <c r="B544" s="262"/>
      <c r="C544" s="263"/>
      <c r="D544" s="248" t="s">
        <v>138</v>
      </c>
      <c r="E544" s="264" t="s">
        <v>1</v>
      </c>
      <c r="F544" s="265" t="s">
        <v>203</v>
      </c>
      <c r="G544" s="263"/>
      <c r="H544" s="266">
        <v>10</v>
      </c>
      <c r="I544" s="267"/>
      <c r="J544" s="263"/>
      <c r="K544" s="263"/>
      <c r="L544" s="268"/>
      <c r="M544" s="269"/>
      <c r="N544" s="270"/>
      <c r="O544" s="270"/>
      <c r="P544" s="270"/>
      <c r="Q544" s="270"/>
      <c r="R544" s="270"/>
      <c r="S544" s="270"/>
      <c r="T544" s="271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72" t="s">
        <v>138</v>
      </c>
      <c r="AU544" s="272" t="s">
        <v>90</v>
      </c>
      <c r="AV544" s="14" t="s">
        <v>90</v>
      </c>
      <c r="AW544" s="14" t="s">
        <v>36</v>
      </c>
      <c r="AX544" s="14" t="s">
        <v>88</v>
      </c>
      <c r="AY544" s="272" t="s">
        <v>127</v>
      </c>
    </row>
    <row r="545" s="2" customFormat="1" ht="21.75" customHeight="1">
      <c r="A545" s="38"/>
      <c r="B545" s="39"/>
      <c r="C545" s="284" t="s">
        <v>537</v>
      </c>
      <c r="D545" s="284" t="s">
        <v>285</v>
      </c>
      <c r="E545" s="285" t="s">
        <v>538</v>
      </c>
      <c r="F545" s="286" t="s">
        <v>539</v>
      </c>
      <c r="G545" s="287" t="s">
        <v>195</v>
      </c>
      <c r="H545" s="288">
        <v>10</v>
      </c>
      <c r="I545" s="289"/>
      <c r="J545" s="290">
        <f>ROUND(I545*H545,2)</f>
        <v>0</v>
      </c>
      <c r="K545" s="286" t="s">
        <v>1</v>
      </c>
      <c r="L545" s="291"/>
      <c r="M545" s="292" t="s">
        <v>1</v>
      </c>
      <c r="N545" s="293" t="s">
        <v>45</v>
      </c>
      <c r="O545" s="91"/>
      <c r="P545" s="244">
        <f>O545*H545</f>
        <v>0</v>
      </c>
      <c r="Q545" s="244">
        <v>0.0033</v>
      </c>
      <c r="R545" s="244">
        <f>Q545*H545</f>
        <v>0.033000000000000002</v>
      </c>
      <c r="S545" s="244">
        <v>0</v>
      </c>
      <c r="T545" s="245">
        <f>S545*H545</f>
        <v>0</v>
      </c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R545" s="246" t="s">
        <v>192</v>
      </c>
      <c r="AT545" s="246" t="s">
        <v>285</v>
      </c>
      <c r="AU545" s="246" t="s">
        <v>90</v>
      </c>
      <c r="AY545" s="17" t="s">
        <v>127</v>
      </c>
      <c r="BE545" s="247">
        <f>IF(N545="základní",J545,0)</f>
        <v>0</v>
      </c>
      <c r="BF545" s="247">
        <f>IF(N545="snížená",J545,0)</f>
        <v>0</v>
      </c>
      <c r="BG545" s="247">
        <f>IF(N545="zákl. přenesená",J545,0)</f>
        <v>0</v>
      </c>
      <c r="BH545" s="247">
        <f>IF(N545="sníž. přenesená",J545,0)</f>
        <v>0</v>
      </c>
      <c r="BI545" s="247">
        <f>IF(N545="nulová",J545,0)</f>
        <v>0</v>
      </c>
      <c r="BJ545" s="17" t="s">
        <v>88</v>
      </c>
      <c r="BK545" s="247">
        <f>ROUND(I545*H545,2)</f>
        <v>0</v>
      </c>
      <c r="BL545" s="17" t="s">
        <v>134</v>
      </c>
      <c r="BM545" s="246" t="s">
        <v>540</v>
      </c>
    </row>
    <row r="546" s="2" customFormat="1">
      <c r="A546" s="38"/>
      <c r="B546" s="39"/>
      <c r="C546" s="40"/>
      <c r="D546" s="248" t="s">
        <v>136</v>
      </c>
      <c r="E546" s="40"/>
      <c r="F546" s="249" t="s">
        <v>541</v>
      </c>
      <c r="G546" s="40"/>
      <c r="H546" s="40"/>
      <c r="I546" s="144"/>
      <c r="J546" s="40"/>
      <c r="K546" s="40"/>
      <c r="L546" s="44"/>
      <c r="M546" s="250"/>
      <c r="N546" s="251"/>
      <c r="O546" s="91"/>
      <c r="P546" s="91"/>
      <c r="Q546" s="91"/>
      <c r="R546" s="91"/>
      <c r="S546" s="91"/>
      <c r="T546" s="92"/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T546" s="17" t="s">
        <v>136</v>
      </c>
      <c r="AU546" s="17" t="s">
        <v>90</v>
      </c>
    </row>
    <row r="547" s="13" customFormat="1">
      <c r="A547" s="13"/>
      <c r="B547" s="252"/>
      <c r="C547" s="253"/>
      <c r="D547" s="248" t="s">
        <v>138</v>
      </c>
      <c r="E547" s="254" t="s">
        <v>1</v>
      </c>
      <c r="F547" s="255" t="s">
        <v>372</v>
      </c>
      <c r="G547" s="253"/>
      <c r="H547" s="254" t="s">
        <v>1</v>
      </c>
      <c r="I547" s="256"/>
      <c r="J547" s="253"/>
      <c r="K547" s="253"/>
      <c r="L547" s="257"/>
      <c r="M547" s="258"/>
      <c r="N547" s="259"/>
      <c r="O547" s="259"/>
      <c r="P547" s="259"/>
      <c r="Q547" s="259"/>
      <c r="R547" s="259"/>
      <c r="S547" s="259"/>
      <c r="T547" s="260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61" t="s">
        <v>138</v>
      </c>
      <c r="AU547" s="261" t="s">
        <v>90</v>
      </c>
      <c r="AV547" s="13" t="s">
        <v>88</v>
      </c>
      <c r="AW547" s="13" t="s">
        <v>36</v>
      </c>
      <c r="AX547" s="13" t="s">
        <v>80</v>
      </c>
      <c r="AY547" s="261" t="s">
        <v>127</v>
      </c>
    </row>
    <row r="548" s="13" customFormat="1">
      <c r="A548" s="13"/>
      <c r="B548" s="252"/>
      <c r="C548" s="253"/>
      <c r="D548" s="248" t="s">
        <v>138</v>
      </c>
      <c r="E548" s="254" t="s">
        <v>1</v>
      </c>
      <c r="F548" s="255" t="s">
        <v>247</v>
      </c>
      <c r="G548" s="253"/>
      <c r="H548" s="254" t="s">
        <v>1</v>
      </c>
      <c r="I548" s="256"/>
      <c r="J548" s="253"/>
      <c r="K548" s="253"/>
      <c r="L548" s="257"/>
      <c r="M548" s="258"/>
      <c r="N548" s="259"/>
      <c r="O548" s="259"/>
      <c r="P548" s="259"/>
      <c r="Q548" s="259"/>
      <c r="R548" s="259"/>
      <c r="S548" s="259"/>
      <c r="T548" s="260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61" t="s">
        <v>138</v>
      </c>
      <c r="AU548" s="261" t="s">
        <v>90</v>
      </c>
      <c r="AV548" s="13" t="s">
        <v>88</v>
      </c>
      <c r="AW548" s="13" t="s">
        <v>36</v>
      </c>
      <c r="AX548" s="13" t="s">
        <v>80</v>
      </c>
      <c r="AY548" s="261" t="s">
        <v>127</v>
      </c>
    </row>
    <row r="549" s="14" customFormat="1">
      <c r="A549" s="14"/>
      <c r="B549" s="262"/>
      <c r="C549" s="263"/>
      <c r="D549" s="248" t="s">
        <v>138</v>
      </c>
      <c r="E549" s="264" t="s">
        <v>1</v>
      </c>
      <c r="F549" s="265" t="s">
        <v>203</v>
      </c>
      <c r="G549" s="263"/>
      <c r="H549" s="266">
        <v>10</v>
      </c>
      <c r="I549" s="267"/>
      <c r="J549" s="263"/>
      <c r="K549" s="263"/>
      <c r="L549" s="268"/>
      <c r="M549" s="269"/>
      <c r="N549" s="270"/>
      <c r="O549" s="270"/>
      <c r="P549" s="270"/>
      <c r="Q549" s="270"/>
      <c r="R549" s="270"/>
      <c r="S549" s="270"/>
      <c r="T549" s="271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72" t="s">
        <v>138</v>
      </c>
      <c r="AU549" s="272" t="s">
        <v>90</v>
      </c>
      <c r="AV549" s="14" t="s">
        <v>90</v>
      </c>
      <c r="AW549" s="14" t="s">
        <v>36</v>
      </c>
      <c r="AX549" s="14" t="s">
        <v>88</v>
      </c>
      <c r="AY549" s="272" t="s">
        <v>127</v>
      </c>
    </row>
    <row r="550" s="2" customFormat="1" ht="21.75" customHeight="1">
      <c r="A550" s="38"/>
      <c r="B550" s="39"/>
      <c r="C550" s="235" t="s">
        <v>542</v>
      </c>
      <c r="D550" s="235" t="s">
        <v>129</v>
      </c>
      <c r="E550" s="236" t="s">
        <v>543</v>
      </c>
      <c r="F550" s="237" t="s">
        <v>544</v>
      </c>
      <c r="G550" s="238" t="s">
        <v>195</v>
      </c>
      <c r="H550" s="239">
        <v>1</v>
      </c>
      <c r="I550" s="240"/>
      <c r="J550" s="241">
        <f>ROUND(I550*H550,2)</f>
        <v>0</v>
      </c>
      <c r="K550" s="237" t="s">
        <v>133</v>
      </c>
      <c r="L550" s="44"/>
      <c r="M550" s="242" t="s">
        <v>1</v>
      </c>
      <c r="N550" s="243" t="s">
        <v>45</v>
      </c>
      <c r="O550" s="91"/>
      <c r="P550" s="244">
        <f>O550*H550</f>
        <v>0</v>
      </c>
      <c r="Q550" s="244">
        <v>2.0000000000000002E-05</v>
      </c>
      <c r="R550" s="244">
        <f>Q550*H550</f>
        <v>2.0000000000000002E-05</v>
      </c>
      <c r="S550" s="244">
        <v>0</v>
      </c>
      <c r="T550" s="245">
        <f>S550*H550</f>
        <v>0</v>
      </c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R550" s="246" t="s">
        <v>134</v>
      </c>
      <c r="AT550" s="246" t="s">
        <v>129</v>
      </c>
      <c r="AU550" s="246" t="s">
        <v>90</v>
      </c>
      <c r="AY550" s="17" t="s">
        <v>127</v>
      </c>
      <c r="BE550" s="247">
        <f>IF(N550="základní",J550,0)</f>
        <v>0</v>
      </c>
      <c r="BF550" s="247">
        <f>IF(N550="snížená",J550,0)</f>
        <v>0</v>
      </c>
      <c r="BG550" s="247">
        <f>IF(N550="zákl. přenesená",J550,0)</f>
        <v>0</v>
      </c>
      <c r="BH550" s="247">
        <f>IF(N550="sníž. přenesená",J550,0)</f>
        <v>0</v>
      </c>
      <c r="BI550" s="247">
        <f>IF(N550="nulová",J550,0)</f>
        <v>0</v>
      </c>
      <c r="BJ550" s="17" t="s">
        <v>88</v>
      </c>
      <c r="BK550" s="247">
        <f>ROUND(I550*H550,2)</f>
        <v>0</v>
      </c>
      <c r="BL550" s="17" t="s">
        <v>134</v>
      </c>
      <c r="BM550" s="246" t="s">
        <v>545</v>
      </c>
    </row>
    <row r="551" s="2" customFormat="1">
      <c r="A551" s="38"/>
      <c r="B551" s="39"/>
      <c r="C551" s="40"/>
      <c r="D551" s="248" t="s">
        <v>136</v>
      </c>
      <c r="E551" s="40"/>
      <c r="F551" s="249" t="s">
        <v>546</v>
      </c>
      <c r="G551" s="40"/>
      <c r="H551" s="40"/>
      <c r="I551" s="144"/>
      <c r="J551" s="40"/>
      <c r="K551" s="40"/>
      <c r="L551" s="44"/>
      <c r="M551" s="250"/>
      <c r="N551" s="251"/>
      <c r="O551" s="91"/>
      <c r="P551" s="91"/>
      <c r="Q551" s="91"/>
      <c r="R551" s="91"/>
      <c r="S551" s="91"/>
      <c r="T551" s="92"/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T551" s="17" t="s">
        <v>136</v>
      </c>
      <c r="AU551" s="17" t="s">
        <v>90</v>
      </c>
    </row>
    <row r="552" s="13" customFormat="1">
      <c r="A552" s="13"/>
      <c r="B552" s="252"/>
      <c r="C552" s="253"/>
      <c r="D552" s="248" t="s">
        <v>138</v>
      </c>
      <c r="E552" s="254" t="s">
        <v>1</v>
      </c>
      <c r="F552" s="255" t="s">
        <v>372</v>
      </c>
      <c r="G552" s="253"/>
      <c r="H552" s="254" t="s">
        <v>1</v>
      </c>
      <c r="I552" s="256"/>
      <c r="J552" s="253"/>
      <c r="K552" s="253"/>
      <c r="L552" s="257"/>
      <c r="M552" s="258"/>
      <c r="N552" s="259"/>
      <c r="O552" s="259"/>
      <c r="P552" s="259"/>
      <c r="Q552" s="259"/>
      <c r="R552" s="259"/>
      <c r="S552" s="259"/>
      <c r="T552" s="260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61" t="s">
        <v>138</v>
      </c>
      <c r="AU552" s="261" t="s">
        <v>90</v>
      </c>
      <c r="AV552" s="13" t="s">
        <v>88</v>
      </c>
      <c r="AW552" s="13" t="s">
        <v>36</v>
      </c>
      <c r="AX552" s="13" t="s">
        <v>80</v>
      </c>
      <c r="AY552" s="261" t="s">
        <v>127</v>
      </c>
    </row>
    <row r="553" s="13" customFormat="1">
      <c r="A553" s="13"/>
      <c r="B553" s="252"/>
      <c r="C553" s="253"/>
      <c r="D553" s="248" t="s">
        <v>138</v>
      </c>
      <c r="E553" s="254" t="s">
        <v>1</v>
      </c>
      <c r="F553" s="255" t="s">
        <v>247</v>
      </c>
      <c r="G553" s="253"/>
      <c r="H553" s="254" t="s">
        <v>1</v>
      </c>
      <c r="I553" s="256"/>
      <c r="J553" s="253"/>
      <c r="K553" s="253"/>
      <c r="L553" s="257"/>
      <c r="M553" s="258"/>
      <c r="N553" s="259"/>
      <c r="O553" s="259"/>
      <c r="P553" s="259"/>
      <c r="Q553" s="259"/>
      <c r="R553" s="259"/>
      <c r="S553" s="259"/>
      <c r="T553" s="260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61" t="s">
        <v>138</v>
      </c>
      <c r="AU553" s="261" t="s">
        <v>90</v>
      </c>
      <c r="AV553" s="13" t="s">
        <v>88</v>
      </c>
      <c r="AW553" s="13" t="s">
        <v>36</v>
      </c>
      <c r="AX553" s="13" t="s">
        <v>80</v>
      </c>
      <c r="AY553" s="261" t="s">
        <v>127</v>
      </c>
    </row>
    <row r="554" s="14" customFormat="1">
      <c r="A554" s="14"/>
      <c r="B554" s="262"/>
      <c r="C554" s="263"/>
      <c r="D554" s="248" t="s">
        <v>138</v>
      </c>
      <c r="E554" s="264" t="s">
        <v>1</v>
      </c>
      <c r="F554" s="265" t="s">
        <v>88</v>
      </c>
      <c r="G554" s="263"/>
      <c r="H554" s="266">
        <v>1</v>
      </c>
      <c r="I554" s="267"/>
      <c r="J554" s="263"/>
      <c r="K554" s="263"/>
      <c r="L554" s="268"/>
      <c r="M554" s="269"/>
      <c r="N554" s="270"/>
      <c r="O554" s="270"/>
      <c r="P554" s="270"/>
      <c r="Q554" s="270"/>
      <c r="R554" s="270"/>
      <c r="S554" s="270"/>
      <c r="T554" s="271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72" t="s">
        <v>138</v>
      </c>
      <c r="AU554" s="272" t="s">
        <v>90</v>
      </c>
      <c r="AV554" s="14" t="s">
        <v>90</v>
      </c>
      <c r="AW554" s="14" t="s">
        <v>36</v>
      </c>
      <c r="AX554" s="14" t="s">
        <v>88</v>
      </c>
      <c r="AY554" s="272" t="s">
        <v>127</v>
      </c>
    </row>
    <row r="555" s="2" customFormat="1" ht="16.5" customHeight="1">
      <c r="A555" s="38"/>
      <c r="B555" s="39"/>
      <c r="C555" s="284" t="s">
        <v>547</v>
      </c>
      <c r="D555" s="284" t="s">
        <v>285</v>
      </c>
      <c r="E555" s="285" t="s">
        <v>548</v>
      </c>
      <c r="F555" s="286" t="s">
        <v>549</v>
      </c>
      <c r="G555" s="287" t="s">
        <v>195</v>
      </c>
      <c r="H555" s="288">
        <v>1</v>
      </c>
      <c r="I555" s="289"/>
      <c r="J555" s="290">
        <f>ROUND(I555*H555,2)</f>
        <v>0</v>
      </c>
      <c r="K555" s="286" t="s">
        <v>1</v>
      </c>
      <c r="L555" s="291"/>
      <c r="M555" s="292" t="s">
        <v>1</v>
      </c>
      <c r="N555" s="293" t="s">
        <v>45</v>
      </c>
      <c r="O555" s="91"/>
      <c r="P555" s="244">
        <f>O555*H555</f>
        <v>0</v>
      </c>
      <c r="Q555" s="244">
        <v>0.0048999999999999998</v>
      </c>
      <c r="R555" s="244">
        <f>Q555*H555</f>
        <v>0.0048999999999999998</v>
      </c>
      <c r="S555" s="244">
        <v>0</v>
      </c>
      <c r="T555" s="245">
        <f>S555*H555</f>
        <v>0</v>
      </c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R555" s="246" t="s">
        <v>192</v>
      </c>
      <c r="AT555" s="246" t="s">
        <v>285</v>
      </c>
      <c r="AU555" s="246" t="s">
        <v>90</v>
      </c>
      <c r="AY555" s="17" t="s">
        <v>127</v>
      </c>
      <c r="BE555" s="247">
        <f>IF(N555="základní",J555,0)</f>
        <v>0</v>
      </c>
      <c r="BF555" s="247">
        <f>IF(N555="snížená",J555,0)</f>
        <v>0</v>
      </c>
      <c r="BG555" s="247">
        <f>IF(N555="zákl. přenesená",J555,0)</f>
        <v>0</v>
      </c>
      <c r="BH555" s="247">
        <f>IF(N555="sníž. přenesená",J555,0)</f>
        <v>0</v>
      </c>
      <c r="BI555" s="247">
        <f>IF(N555="nulová",J555,0)</f>
        <v>0</v>
      </c>
      <c r="BJ555" s="17" t="s">
        <v>88</v>
      </c>
      <c r="BK555" s="247">
        <f>ROUND(I555*H555,2)</f>
        <v>0</v>
      </c>
      <c r="BL555" s="17" t="s">
        <v>134</v>
      </c>
      <c r="BM555" s="246" t="s">
        <v>550</v>
      </c>
    </row>
    <row r="556" s="2" customFormat="1">
      <c r="A556" s="38"/>
      <c r="B556" s="39"/>
      <c r="C556" s="40"/>
      <c r="D556" s="248" t="s">
        <v>136</v>
      </c>
      <c r="E556" s="40"/>
      <c r="F556" s="249" t="s">
        <v>549</v>
      </c>
      <c r="G556" s="40"/>
      <c r="H556" s="40"/>
      <c r="I556" s="144"/>
      <c r="J556" s="40"/>
      <c r="K556" s="40"/>
      <c r="L556" s="44"/>
      <c r="M556" s="250"/>
      <c r="N556" s="251"/>
      <c r="O556" s="91"/>
      <c r="P556" s="91"/>
      <c r="Q556" s="91"/>
      <c r="R556" s="91"/>
      <c r="S556" s="91"/>
      <c r="T556" s="92"/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T556" s="17" t="s">
        <v>136</v>
      </c>
      <c r="AU556" s="17" t="s">
        <v>90</v>
      </c>
    </row>
    <row r="557" s="13" customFormat="1">
      <c r="A557" s="13"/>
      <c r="B557" s="252"/>
      <c r="C557" s="253"/>
      <c r="D557" s="248" t="s">
        <v>138</v>
      </c>
      <c r="E557" s="254" t="s">
        <v>1</v>
      </c>
      <c r="F557" s="255" t="s">
        <v>372</v>
      </c>
      <c r="G557" s="253"/>
      <c r="H557" s="254" t="s">
        <v>1</v>
      </c>
      <c r="I557" s="256"/>
      <c r="J557" s="253"/>
      <c r="K557" s="253"/>
      <c r="L557" s="257"/>
      <c r="M557" s="258"/>
      <c r="N557" s="259"/>
      <c r="O557" s="259"/>
      <c r="P557" s="259"/>
      <c r="Q557" s="259"/>
      <c r="R557" s="259"/>
      <c r="S557" s="259"/>
      <c r="T557" s="260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61" t="s">
        <v>138</v>
      </c>
      <c r="AU557" s="261" t="s">
        <v>90</v>
      </c>
      <c r="AV557" s="13" t="s">
        <v>88</v>
      </c>
      <c r="AW557" s="13" t="s">
        <v>36</v>
      </c>
      <c r="AX557" s="13" t="s">
        <v>80</v>
      </c>
      <c r="AY557" s="261" t="s">
        <v>127</v>
      </c>
    </row>
    <row r="558" s="13" customFormat="1">
      <c r="A558" s="13"/>
      <c r="B558" s="252"/>
      <c r="C558" s="253"/>
      <c r="D558" s="248" t="s">
        <v>138</v>
      </c>
      <c r="E558" s="254" t="s">
        <v>1</v>
      </c>
      <c r="F558" s="255" t="s">
        <v>247</v>
      </c>
      <c r="G558" s="253"/>
      <c r="H558" s="254" t="s">
        <v>1</v>
      </c>
      <c r="I558" s="256"/>
      <c r="J558" s="253"/>
      <c r="K558" s="253"/>
      <c r="L558" s="257"/>
      <c r="M558" s="258"/>
      <c r="N558" s="259"/>
      <c r="O558" s="259"/>
      <c r="P558" s="259"/>
      <c r="Q558" s="259"/>
      <c r="R558" s="259"/>
      <c r="S558" s="259"/>
      <c r="T558" s="260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61" t="s">
        <v>138</v>
      </c>
      <c r="AU558" s="261" t="s">
        <v>90</v>
      </c>
      <c r="AV558" s="13" t="s">
        <v>88</v>
      </c>
      <c r="AW558" s="13" t="s">
        <v>36</v>
      </c>
      <c r="AX558" s="13" t="s">
        <v>80</v>
      </c>
      <c r="AY558" s="261" t="s">
        <v>127</v>
      </c>
    </row>
    <row r="559" s="14" customFormat="1">
      <c r="A559" s="14"/>
      <c r="B559" s="262"/>
      <c r="C559" s="263"/>
      <c r="D559" s="248" t="s">
        <v>138</v>
      </c>
      <c r="E559" s="264" t="s">
        <v>1</v>
      </c>
      <c r="F559" s="265" t="s">
        <v>88</v>
      </c>
      <c r="G559" s="263"/>
      <c r="H559" s="266">
        <v>1</v>
      </c>
      <c r="I559" s="267"/>
      <c r="J559" s="263"/>
      <c r="K559" s="263"/>
      <c r="L559" s="268"/>
      <c r="M559" s="269"/>
      <c r="N559" s="270"/>
      <c r="O559" s="270"/>
      <c r="P559" s="270"/>
      <c r="Q559" s="270"/>
      <c r="R559" s="270"/>
      <c r="S559" s="270"/>
      <c r="T559" s="271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72" t="s">
        <v>138</v>
      </c>
      <c r="AU559" s="272" t="s">
        <v>90</v>
      </c>
      <c r="AV559" s="14" t="s">
        <v>90</v>
      </c>
      <c r="AW559" s="14" t="s">
        <v>36</v>
      </c>
      <c r="AX559" s="14" t="s">
        <v>88</v>
      </c>
      <c r="AY559" s="272" t="s">
        <v>127</v>
      </c>
    </row>
    <row r="560" s="2" customFormat="1" ht="16.5" customHeight="1">
      <c r="A560" s="38"/>
      <c r="B560" s="39"/>
      <c r="C560" s="235" t="s">
        <v>551</v>
      </c>
      <c r="D560" s="235" t="s">
        <v>129</v>
      </c>
      <c r="E560" s="236" t="s">
        <v>552</v>
      </c>
      <c r="F560" s="237" t="s">
        <v>553</v>
      </c>
      <c r="G560" s="238" t="s">
        <v>195</v>
      </c>
      <c r="H560" s="239">
        <v>3</v>
      </c>
      <c r="I560" s="240"/>
      <c r="J560" s="241">
        <f>ROUND(I560*H560,2)</f>
        <v>0</v>
      </c>
      <c r="K560" s="237" t="s">
        <v>133</v>
      </c>
      <c r="L560" s="44"/>
      <c r="M560" s="242" t="s">
        <v>1</v>
      </c>
      <c r="N560" s="243" t="s">
        <v>45</v>
      </c>
      <c r="O560" s="91"/>
      <c r="P560" s="244">
        <f>O560*H560</f>
        <v>0</v>
      </c>
      <c r="Q560" s="244">
        <v>0.0016199999999999999</v>
      </c>
      <c r="R560" s="244">
        <f>Q560*H560</f>
        <v>0.0048599999999999997</v>
      </c>
      <c r="S560" s="244">
        <v>0</v>
      </c>
      <c r="T560" s="245">
        <f>S560*H560</f>
        <v>0</v>
      </c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R560" s="246" t="s">
        <v>134</v>
      </c>
      <c r="AT560" s="246" t="s">
        <v>129</v>
      </c>
      <c r="AU560" s="246" t="s">
        <v>90</v>
      </c>
      <c r="AY560" s="17" t="s">
        <v>127</v>
      </c>
      <c r="BE560" s="247">
        <f>IF(N560="základní",J560,0)</f>
        <v>0</v>
      </c>
      <c r="BF560" s="247">
        <f>IF(N560="snížená",J560,0)</f>
        <v>0</v>
      </c>
      <c r="BG560" s="247">
        <f>IF(N560="zákl. přenesená",J560,0)</f>
        <v>0</v>
      </c>
      <c r="BH560" s="247">
        <f>IF(N560="sníž. přenesená",J560,0)</f>
        <v>0</v>
      </c>
      <c r="BI560" s="247">
        <f>IF(N560="nulová",J560,0)</f>
        <v>0</v>
      </c>
      <c r="BJ560" s="17" t="s">
        <v>88</v>
      </c>
      <c r="BK560" s="247">
        <f>ROUND(I560*H560,2)</f>
        <v>0</v>
      </c>
      <c r="BL560" s="17" t="s">
        <v>134</v>
      </c>
      <c r="BM560" s="246" t="s">
        <v>554</v>
      </c>
    </row>
    <row r="561" s="2" customFormat="1">
      <c r="A561" s="38"/>
      <c r="B561" s="39"/>
      <c r="C561" s="40"/>
      <c r="D561" s="248" t="s">
        <v>136</v>
      </c>
      <c r="E561" s="40"/>
      <c r="F561" s="249" t="s">
        <v>555</v>
      </c>
      <c r="G561" s="40"/>
      <c r="H561" s="40"/>
      <c r="I561" s="144"/>
      <c r="J561" s="40"/>
      <c r="K561" s="40"/>
      <c r="L561" s="44"/>
      <c r="M561" s="250"/>
      <c r="N561" s="251"/>
      <c r="O561" s="91"/>
      <c r="P561" s="91"/>
      <c r="Q561" s="91"/>
      <c r="R561" s="91"/>
      <c r="S561" s="91"/>
      <c r="T561" s="92"/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T561" s="17" t="s">
        <v>136</v>
      </c>
      <c r="AU561" s="17" t="s">
        <v>90</v>
      </c>
    </row>
    <row r="562" s="13" customFormat="1">
      <c r="A562" s="13"/>
      <c r="B562" s="252"/>
      <c r="C562" s="253"/>
      <c r="D562" s="248" t="s">
        <v>138</v>
      </c>
      <c r="E562" s="254" t="s">
        <v>1</v>
      </c>
      <c r="F562" s="255" t="s">
        <v>372</v>
      </c>
      <c r="G562" s="253"/>
      <c r="H562" s="254" t="s">
        <v>1</v>
      </c>
      <c r="I562" s="256"/>
      <c r="J562" s="253"/>
      <c r="K562" s="253"/>
      <c r="L562" s="257"/>
      <c r="M562" s="258"/>
      <c r="N562" s="259"/>
      <c r="O562" s="259"/>
      <c r="P562" s="259"/>
      <c r="Q562" s="259"/>
      <c r="R562" s="259"/>
      <c r="S562" s="259"/>
      <c r="T562" s="260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61" t="s">
        <v>138</v>
      </c>
      <c r="AU562" s="261" t="s">
        <v>90</v>
      </c>
      <c r="AV562" s="13" t="s">
        <v>88</v>
      </c>
      <c r="AW562" s="13" t="s">
        <v>36</v>
      </c>
      <c r="AX562" s="13" t="s">
        <v>80</v>
      </c>
      <c r="AY562" s="261" t="s">
        <v>127</v>
      </c>
    </row>
    <row r="563" s="13" customFormat="1">
      <c r="A563" s="13"/>
      <c r="B563" s="252"/>
      <c r="C563" s="253"/>
      <c r="D563" s="248" t="s">
        <v>138</v>
      </c>
      <c r="E563" s="254" t="s">
        <v>1</v>
      </c>
      <c r="F563" s="255" t="s">
        <v>140</v>
      </c>
      <c r="G563" s="253"/>
      <c r="H563" s="254" t="s">
        <v>1</v>
      </c>
      <c r="I563" s="256"/>
      <c r="J563" s="253"/>
      <c r="K563" s="253"/>
      <c r="L563" s="257"/>
      <c r="M563" s="258"/>
      <c r="N563" s="259"/>
      <c r="O563" s="259"/>
      <c r="P563" s="259"/>
      <c r="Q563" s="259"/>
      <c r="R563" s="259"/>
      <c r="S563" s="259"/>
      <c r="T563" s="260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61" t="s">
        <v>138</v>
      </c>
      <c r="AU563" s="261" t="s">
        <v>90</v>
      </c>
      <c r="AV563" s="13" t="s">
        <v>88</v>
      </c>
      <c r="AW563" s="13" t="s">
        <v>36</v>
      </c>
      <c r="AX563" s="13" t="s">
        <v>80</v>
      </c>
      <c r="AY563" s="261" t="s">
        <v>127</v>
      </c>
    </row>
    <row r="564" s="14" customFormat="1">
      <c r="A564" s="14"/>
      <c r="B564" s="262"/>
      <c r="C564" s="263"/>
      <c r="D564" s="248" t="s">
        <v>138</v>
      </c>
      <c r="E564" s="264" t="s">
        <v>1</v>
      </c>
      <c r="F564" s="265" t="s">
        <v>152</v>
      </c>
      <c r="G564" s="263"/>
      <c r="H564" s="266">
        <v>3</v>
      </c>
      <c r="I564" s="267"/>
      <c r="J564" s="263"/>
      <c r="K564" s="263"/>
      <c r="L564" s="268"/>
      <c r="M564" s="269"/>
      <c r="N564" s="270"/>
      <c r="O564" s="270"/>
      <c r="P564" s="270"/>
      <c r="Q564" s="270"/>
      <c r="R564" s="270"/>
      <c r="S564" s="270"/>
      <c r="T564" s="271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72" t="s">
        <v>138</v>
      </c>
      <c r="AU564" s="272" t="s">
        <v>90</v>
      </c>
      <c r="AV564" s="14" t="s">
        <v>90</v>
      </c>
      <c r="AW564" s="14" t="s">
        <v>36</v>
      </c>
      <c r="AX564" s="14" t="s">
        <v>88</v>
      </c>
      <c r="AY564" s="272" t="s">
        <v>127</v>
      </c>
    </row>
    <row r="565" s="2" customFormat="1" ht="21.75" customHeight="1">
      <c r="A565" s="38"/>
      <c r="B565" s="39"/>
      <c r="C565" s="284" t="s">
        <v>556</v>
      </c>
      <c r="D565" s="284" t="s">
        <v>285</v>
      </c>
      <c r="E565" s="285" t="s">
        <v>538</v>
      </c>
      <c r="F565" s="286" t="s">
        <v>539</v>
      </c>
      <c r="G565" s="287" t="s">
        <v>195</v>
      </c>
      <c r="H565" s="288">
        <v>1</v>
      </c>
      <c r="I565" s="289"/>
      <c r="J565" s="290">
        <f>ROUND(I565*H565,2)</f>
        <v>0</v>
      </c>
      <c r="K565" s="286" t="s">
        <v>1</v>
      </c>
      <c r="L565" s="291"/>
      <c r="M565" s="292" t="s">
        <v>1</v>
      </c>
      <c r="N565" s="293" t="s">
        <v>45</v>
      </c>
      <c r="O565" s="91"/>
      <c r="P565" s="244">
        <f>O565*H565</f>
        <v>0</v>
      </c>
      <c r="Q565" s="244">
        <v>0.0033</v>
      </c>
      <c r="R565" s="244">
        <f>Q565*H565</f>
        <v>0.0033</v>
      </c>
      <c r="S565" s="244">
        <v>0</v>
      </c>
      <c r="T565" s="245">
        <f>S565*H565</f>
        <v>0</v>
      </c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R565" s="246" t="s">
        <v>192</v>
      </c>
      <c r="AT565" s="246" t="s">
        <v>285</v>
      </c>
      <c r="AU565" s="246" t="s">
        <v>90</v>
      </c>
      <c r="AY565" s="17" t="s">
        <v>127</v>
      </c>
      <c r="BE565" s="247">
        <f>IF(N565="základní",J565,0)</f>
        <v>0</v>
      </c>
      <c r="BF565" s="247">
        <f>IF(N565="snížená",J565,0)</f>
        <v>0</v>
      </c>
      <c r="BG565" s="247">
        <f>IF(N565="zákl. přenesená",J565,0)</f>
        <v>0</v>
      </c>
      <c r="BH565" s="247">
        <f>IF(N565="sníž. přenesená",J565,0)</f>
        <v>0</v>
      </c>
      <c r="BI565" s="247">
        <f>IF(N565="nulová",J565,0)</f>
        <v>0</v>
      </c>
      <c r="BJ565" s="17" t="s">
        <v>88</v>
      </c>
      <c r="BK565" s="247">
        <f>ROUND(I565*H565,2)</f>
        <v>0</v>
      </c>
      <c r="BL565" s="17" t="s">
        <v>134</v>
      </c>
      <c r="BM565" s="246" t="s">
        <v>557</v>
      </c>
    </row>
    <row r="566" s="2" customFormat="1">
      <c r="A566" s="38"/>
      <c r="B566" s="39"/>
      <c r="C566" s="40"/>
      <c r="D566" s="248" t="s">
        <v>136</v>
      </c>
      <c r="E566" s="40"/>
      <c r="F566" s="249" t="s">
        <v>541</v>
      </c>
      <c r="G566" s="40"/>
      <c r="H566" s="40"/>
      <c r="I566" s="144"/>
      <c r="J566" s="40"/>
      <c r="K566" s="40"/>
      <c r="L566" s="44"/>
      <c r="M566" s="250"/>
      <c r="N566" s="251"/>
      <c r="O566" s="91"/>
      <c r="P566" s="91"/>
      <c r="Q566" s="91"/>
      <c r="R566" s="91"/>
      <c r="S566" s="91"/>
      <c r="T566" s="92"/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T566" s="17" t="s">
        <v>136</v>
      </c>
      <c r="AU566" s="17" t="s">
        <v>90</v>
      </c>
    </row>
    <row r="567" s="13" customFormat="1">
      <c r="A567" s="13"/>
      <c r="B567" s="252"/>
      <c r="C567" s="253"/>
      <c r="D567" s="248" t="s">
        <v>138</v>
      </c>
      <c r="E567" s="254" t="s">
        <v>1</v>
      </c>
      <c r="F567" s="255" t="s">
        <v>372</v>
      </c>
      <c r="G567" s="253"/>
      <c r="H567" s="254" t="s">
        <v>1</v>
      </c>
      <c r="I567" s="256"/>
      <c r="J567" s="253"/>
      <c r="K567" s="253"/>
      <c r="L567" s="257"/>
      <c r="M567" s="258"/>
      <c r="N567" s="259"/>
      <c r="O567" s="259"/>
      <c r="P567" s="259"/>
      <c r="Q567" s="259"/>
      <c r="R567" s="259"/>
      <c r="S567" s="259"/>
      <c r="T567" s="260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61" t="s">
        <v>138</v>
      </c>
      <c r="AU567" s="261" t="s">
        <v>90</v>
      </c>
      <c r="AV567" s="13" t="s">
        <v>88</v>
      </c>
      <c r="AW567" s="13" t="s">
        <v>36</v>
      </c>
      <c r="AX567" s="13" t="s">
        <v>80</v>
      </c>
      <c r="AY567" s="261" t="s">
        <v>127</v>
      </c>
    </row>
    <row r="568" s="13" customFormat="1">
      <c r="A568" s="13"/>
      <c r="B568" s="252"/>
      <c r="C568" s="253"/>
      <c r="D568" s="248" t="s">
        <v>138</v>
      </c>
      <c r="E568" s="254" t="s">
        <v>1</v>
      </c>
      <c r="F568" s="255" t="s">
        <v>247</v>
      </c>
      <c r="G568" s="253"/>
      <c r="H568" s="254" t="s">
        <v>1</v>
      </c>
      <c r="I568" s="256"/>
      <c r="J568" s="253"/>
      <c r="K568" s="253"/>
      <c r="L568" s="257"/>
      <c r="M568" s="258"/>
      <c r="N568" s="259"/>
      <c r="O568" s="259"/>
      <c r="P568" s="259"/>
      <c r="Q568" s="259"/>
      <c r="R568" s="259"/>
      <c r="S568" s="259"/>
      <c r="T568" s="260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61" t="s">
        <v>138</v>
      </c>
      <c r="AU568" s="261" t="s">
        <v>90</v>
      </c>
      <c r="AV568" s="13" t="s">
        <v>88</v>
      </c>
      <c r="AW568" s="13" t="s">
        <v>36</v>
      </c>
      <c r="AX568" s="13" t="s">
        <v>80</v>
      </c>
      <c r="AY568" s="261" t="s">
        <v>127</v>
      </c>
    </row>
    <row r="569" s="14" customFormat="1">
      <c r="A569" s="14"/>
      <c r="B569" s="262"/>
      <c r="C569" s="263"/>
      <c r="D569" s="248" t="s">
        <v>138</v>
      </c>
      <c r="E569" s="264" t="s">
        <v>1</v>
      </c>
      <c r="F569" s="265" t="s">
        <v>88</v>
      </c>
      <c r="G569" s="263"/>
      <c r="H569" s="266">
        <v>1</v>
      </c>
      <c r="I569" s="267"/>
      <c r="J569" s="263"/>
      <c r="K569" s="263"/>
      <c r="L569" s="268"/>
      <c r="M569" s="269"/>
      <c r="N569" s="270"/>
      <c r="O569" s="270"/>
      <c r="P569" s="270"/>
      <c r="Q569" s="270"/>
      <c r="R569" s="270"/>
      <c r="S569" s="270"/>
      <c r="T569" s="271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72" t="s">
        <v>138</v>
      </c>
      <c r="AU569" s="272" t="s">
        <v>90</v>
      </c>
      <c r="AV569" s="14" t="s">
        <v>90</v>
      </c>
      <c r="AW569" s="14" t="s">
        <v>36</v>
      </c>
      <c r="AX569" s="14" t="s">
        <v>88</v>
      </c>
      <c r="AY569" s="272" t="s">
        <v>127</v>
      </c>
    </row>
    <row r="570" s="2" customFormat="1" ht="16.5" customHeight="1">
      <c r="A570" s="38"/>
      <c r="B570" s="39"/>
      <c r="C570" s="284" t="s">
        <v>558</v>
      </c>
      <c r="D570" s="284" t="s">
        <v>285</v>
      </c>
      <c r="E570" s="285" t="s">
        <v>559</v>
      </c>
      <c r="F570" s="286" t="s">
        <v>560</v>
      </c>
      <c r="G570" s="287" t="s">
        <v>195</v>
      </c>
      <c r="H570" s="288">
        <v>1</v>
      </c>
      <c r="I570" s="289"/>
      <c r="J570" s="290">
        <f>ROUND(I570*H570,2)</f>
        <v>0</v>
      </c>
      <c r="K570" s="286" t="s">
        <v>1</v>
      </c>
      <c r="L570" s="291"/>
      <c r="M570" s="292" t="s">
        <v>1</v>
      </c>
      <c r="N570" s="293" t="s">
        <v>45</v>
      </c>
      <c r="O570" s="91"/>
      <c r="P570" s="244">
        <f>O570*H570</f>
        <v>0</v>
      </c>
      <c r="Q570" s="244">
        <v>0.01847</v>
      </c>
      <c r="R570" s="244">
        <f>Q570*H570</f>
        <v>0.01847</v>
      </c>
      <c r="S570" s="244">
        <v>0</v>
      </c>
      <c r="T570" s="245">
        <f>S570*H570</f>
        <v>0</v>
      </c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R570" s="246" t="s">
        <v>192</v>
      </c>
      <c r="AT570" s="246" t="s">
        <v>285</v>
      </c>
      <c r="AU570" s="246" t="s">
        <v>90</v>
      </c>
      <c r="AY570" s="17" t="s">
        <v>127</v>
      </c>
      <c r="BE570" s="247">
        <f>IF(N570="základní",J570,0)</f>
        <v>0</v>
      </c>
      <c r="BF570" s="247">
        <f>IF(N570="snížená",J570,0)</f>
        <v>0</v>
      </c>
      <c r="BG570" s="247">
        <f>IF(N570="zákl. přenesená",J570,0)</f>
        <v>0</v>
      </c>
      <c r="BH570" s="247">
        <f>IF(N570="sníž. přenesená",J570,0)</f>
        <v>0</v>
      </c>
      <c r="BI570" s="247">
        <f>IF(N570="nulová",J570,0)</f>
        <v>0</v>
      </c>
      <c r="BJ570" s="17" t="s">
        <v>88</v>
      </c>
      <c r="BK570" s="247">
        <f>ROUND(I570*H570,2)</f>
        <v>0</v>
      </c>
      <c r="BL570" s="17" t="s">
        <v>134</v>
      </c>
      <c r="BM570" s="246" t="s">
        <v>561</v>
      </c>
    </row>
    <row r="571" s="2" customFormat="1">
      <c r="A571" s="38"/>
      <c r="B571" s="39"/>
      <c r="C571" s="40"/>
      <c r="D571" s="248" t="s">
        <v>136</v>
      </c>
      <c r="E571" s="40"/>
      <c r="F571" s="249" t="s">
        <v>560</v>
      </c>
      <c r="G571" s="40"/>
      <c r="H571" s="40"/>
      <c r="I571" s="144"/>
      <c r="J571" s="40"/>
      <c r="K571" s="40"/>
      <c r="L571" s="44"/>
      <c r="M571" s="250"/>
      <c r="N571" s="251"/>
      <c r="O571" s="91"/>
      <c r="P571" s="91"/>
      <c r="Q571" s="91"/>
      <c r="R571" s="91"/>
      <c r="S571" s="91"/>
      <c r="T571" s="92"/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T571" s="17" t="s">
        <v>136</v>
      </c>
      <c r="AU571" s="17" t="s">
        <v>90</v>
      </c>
    </row>
    <row r="572" s="13" customFormat="1">
      <c r="A572" s="13"/>
      <c r="B572" s="252"/>
      <c r="C572" s="253"/>
      <c r="D572" s="248" t="s">
        <v>138</v>
      </c>
      <c r="E572" s="254" t="s">
        <v>1</v>
      </c>
      <c r="F572" s="255" t="s">
        <v>372</v>
      </c>
      <c r="G572" s="253"/>
      <c r="H572" s="254" t="s">
        <v>1</v>
      </c>
      <c r="I572" s="256"/>
      <c r="J572" s="253"/>
      <c r="K572" s="253"/>
      <c r="L572" s="257"/>
      <c r="M572" s="258"/>
      <c r="N572" s="259"/>
      <c r="O572" s="259"/>
      <c r="P572" s="259"/>
      <c r="Q572" s="259"/>
      <c r="R572" s="259"/>
      <c r="S572" s="259"/>
      <c r="T572" s="260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61" t="s">
        <v>138</v>
      </c>
      <c r="AU572" s="261" t="s">
        <v>90</v>
      </c>
      <c r="AV572" s="13" t="s">
        <v>88</v>
      </c>
      <c r="AW572" s="13" t="s">
        <v>36</v>
      </c>
      <c r="AX572" s="13" t="s">
        <v>80</v>
      </c>
      <c r="AY572" s="261" t="s">
        <v>127</v>
      </c>
    </row>
    <row r="573" s="13" customFormat="1">
      <c r="A573" s="13"/>
      <c r="B573" s="252"/>
      <c r="C573" s="253"/>
      <c r="D573" s="248" t="s">
        <v>138</v>
      </c>
      <c r="E573" s="254" t="s">
        <v>1</v>
      </c>
      <c r="F573" s="255" t="s">
        <v>140</v>
      </c>
      <c r="G573" s="253"/>
      <c r="H573" s="254" t="s">
        <v>1</v>
      </c>
      <c r="I573" s="256"/>
      <c r="J573" s="253"/>
      <c r="K573" s="253"/>
      <c r="L573" s="257"/>
      <c r="M573" s="258"/>
      <c r="N573" s="259"/>
      <c r="O573" s="259"/>
      <c r="P573" s="259"/>
      <c r="Q573" s="259"/>
      <c r="R573" s="259"/>
      <c r="S573" s="259"/>
      <c r="T573" s="260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61" t="s">
        <v>138</v>
      </c>
      <c r="AU573" s="261" t="s">
        <v>90</v>
      </c>
      <c r="AV573" s="13" t="s">
        <v>88</v>
      </c>
      <c r="AW573" s="13" t="s">
        <v>36</v>
      </c>
      <c r="AX573" s="13" t="s">
        <v>80</v>
      </c>
      <c r="AY573" s="261" t="s">
        <v>127</v>
      </c>
    </row>
    <row r="574" s="14" customFormat="1">
      <c r="A574" s="14"/>
      <c r="B574" s="262"/>
      <c r="C574" s="263"/>
      <c r="D574" s="248" t="s">
        <v>138</v>
      </c>
      <c r="E574" s="264" t="s">
        <v>1</v>
      </c>
      <c r="F574" s="265" t="s">
        <v>88</v>
      </c>
      <c r="G574" s="263"/>
      <c r="H574" s="266">
        <v>1</v>
      </c>
      <c r="I574" s="267"/>
      <c r="J574" s="263"/>
      <c r="K574" s="263"/>
      <c r="L574" s="268"/>
      <c r="M574" s="269"/>
      <c r="N574" s="270"/>
      <c r="O574" s="270"/>
      <c r="P574" s="270"/>
      <c r="Q574" s="270"/>
      <c r="R574" s="270"/>
      <c r="S574" s="270"/>
      <c r="T574" s="271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72" t="s">
        <v>138</v>
      </c>
      <c r="AU574" s="272" t="s">
        <v>90</v>
      </c>
      <c r="AV574" s="14" t="s">
        <v>90</v>
      </c>
      <c r="AW574" s="14" t="s">
        <v>36</v>
      </c>
      <c r="AX574" s="14" t="s">
        <v>88</v>
      </c>
      <c r="AY574" s="272" t="s">
        <v>127</v>
      </c>
    </row>
    <row r="575" s="2" customFormat="1" ht="16.5" customHeight="1">
      <c r="A575" s="38"/>
      <c r="B575" s="39"/>
      <c r="C575" s="284" t="s">
        <v>562</v>
      </c>
      <c r="D575" s="284" t="s">
        <v>285</v>
      </c>
      <c r="E575" s="285" t="s">
        <v>563</v>
      </c>
      <c r="F575" s="286" t="s">
        <v>564</v>
      </c>
      <c r="G575" s="287" t="s">
        <v>195</v>
      </c>
      <c r="H575" s="288">
        <v>1</v>
      </c>
      <c r="I575" s="289"/>
      <c r="J575" s="290">
        <f>ROUND(I575*H575,2)</f>
        <v>0</v>
      </c>
      <c r="K575" s="286" t="s">
        <v>1</v>
      </c>
      <c r="L575" s="291"/>
      <c r="M575" s="292" t="s">
        <v>1</v>
      </c>
      <c r="N575" s="293" t="s">
        <v>45</v>
      </c>
      <c r="O575" s="91"/>
      <c r="P575" s="244">
        <f>O575*H575</f>
        <v>0</v>
      </c>
      <c r="Q575" s="244">
        <v>0.0073000000000000001</v>
      </c>
      <c r="R575" s="244">
        <f>Q575*H575</f>
        <v>0.0073000000000000001</v>
      </c>
      <c r="S575" s="244">
        <v>0</v>
      </c>
      <c r="T575" s="245">
        <f>S575*H575</f>
        <v>0</v>
      </c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R575" s="246" t="s">
        <v>192</v>
      </c>
      <c r="AT575" s="246" t="s">
        <v>285</v>
      </c>
      <c r="AU575" s="246" t="s">
        <v>90</v>
      </c>
      <c r="AY575" s="17" t="s">
        <v>127</v>
      </c>
      <c r="BE575" s="247">
        <f>IF(N575="základní",J575,0)</f>
        <v>0</v>
      </c>
      <c r="BF575" s="247">
        <f>IF(N575="snížená",J575,0)</f>
        <v>0</v>
      </c>
      <c r="BG575" s="247">
        <f>IF(N575="zákl. přenesená",J575,0)</f>
        <v>0</v>
      </c>
      <c r="BH575" s="247">
        <f>IF(N575="sníž. přenesená",J575,0)</f>
        <v>0</v>
      </c>
      <c r="BI575" s="247">
        <f>IF(N575="nulová",J575,0)</f>
        <v>0</v>
      </c>
      <c r="BJ575" s="17" t="s">
        <v>88</v>
      </c>
      <c r="BK575" s="247">
        <f>ROUND(I575*H575,2)</f>
        <v>0</v>
      </c>
      <c r="BL575" s="17" t="s">
        <v>134</v>
      </c>
      <c r="BM575" s="246" t="s">
        <v>565</v>
      </c>
    </row>
    <row r="576" s="2" customFormat="1">
      <c r="A576" s="38"/>
      <c r="B576" s="39"/>
      <c r="C576" s="40"/>
      <c r="D576" s="248" t="s">
        <v>136</v>
      </c>
      <c r="E576" s="40"/>
      <c r="F576" s="249" t="s">
        <v>566</v>
      </c>
      <c r="G576" s="40"/>
      <c r="H576" s="40"/>
      <c r="I576" s="144"/>
      <c r="J576" s="40"/>
      <c r="K576" s="40"/>
      <c r="L576" s="44"/>
      <c r="M576" s="250"/>
      <c r="N576" s="251"/>
      <c r="O576" s="91"/>
      <c r="P576" s="91"/>
      <c r="Q576" s="91"/>
      <c r="R576" s="91"/>
      <c r="S576" s="91"/>
      <c r="T576" s="92"/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T576" s="17" t="s">
        <v>136</v>
      </c>
      <c r="AU576" s="17" t="s">
        <v>90</v>
      </c>
    </row>
    <row r="577" s="13" customFormat="1">
      <c r="A577" s="13"/>
      <c r="B577" s="252"/>
      <c r="C577" s="253"/>
      <c r="D577" s="248" t="s">
        <v>138</v>
      </c>
      <c r="E577" s="254" t="s">
        <v>1</v>
      </c>
      <c r="F577" s="255" t="s">
        <v>372</v>
      </c>
      <c r="G577" s="253"/>
      <c r="H577" s="254" t="s">
        <v>1</v>
      </c>
      <c r="I577" s="256"/>
      <c r="J577" s="253"/>
      <c r="K577" s="253"/>
      <c r="L577" s="257"/>
      <c r="M577" s="258"/>
      <c r="N577" s="259"/>
      <c r="O577" s="259"/>
      <c r="P577" s="259"/>
      <c r="Q577" s="259"/>
      <c r="R577" s="259"/>
      <c r="S577" s="259"/>
      <c r="T577" s="260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61" t="s">
        <v>138</v>
      </c>
      <c r="AU577" s="261" t="s">
        <v>90</v>
      </c>
      <c r="AV577" s="13" t="s">
        <v>88</v>
      </c>
      <c r="AW577" s="13" t="s">
        <v>36</v>
      </c>
      <c r="AX577" s="13" t="s">
        <v>80</v>
      </c>
      <c r="AY577" s="261" t="s">
        <v>127</v>
      </c>
    </row>
    <row r="578" s="13" customFormat="1">
      <c r="A578" s="13"/>
      <c r="B578" s="252"/>
      <c r="C578" s="253"/>
      <c r="D578" s="248" t="s">
        <v>138</v>
      </c>
      <c r="E578" s="254" t="s">
        <v>1</v>
      </c>
      <c r="F578" s="255" t="s">
        <v>140</v>
      </c>
      <c r="G578" s="253"/>
      <c r="H578" s="254" t="s">
        <v>1</v>
      </c>
      <c r="I578" s="256"/>
      <c r="J578" s="253"/>
      <c r="K578" s="253"/>
      <c r="L578" s="257"/>
      <c r="M578" s="258"/>
      <c r="N578" s="259"/>
      <c r="O578" s="259"/>
      <c r="P578" s="259"/>
      <c r="Q578" s="259"/>
      <c r="R578" s="259"/>
      <c r="S578" s="259"/>
      <c r="T578" s="260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61" t="s">
        <v>138</v>
      </c>
      <c r="AU578" s="261" t="s">
        <v>90</v>
      </c>
      <c r="AV578" s="13" t="s">
        <v>88</v>
      </c>
      <c r="AW578" s="13" t="s">
        <v>36</v>
      </c>
      <c r="AX578" s="13" t="s">
        <v>80</v>
      </c>
      <c r="AY578" s="261" t="s">
        <v>127</v>
      </c>
    </row>
    <row r="579" s="14" customFormat="1">
      <c r="A579" s="14"/>
      <c r="B579" s="262"/>
      <c r="C579" s="263"/>
      <c r="D579" s="248" t="s">
        <v>138</v>
      </c>
      <c r="E579" s="264" t="s">
        <v>1</v>
      </c>
      <c r="F579" s="265" t="s">
        <v>88</v>
      </c>
      <c r="G579" s="263"/>
      <c r="H579" s="266">
        <v>1</v>
      </c>
      <c r="I579" s="267"/>
      <c r="J579" s="263"/>
      <c r="K579" s="263"/>
      <c r="L579" s="268"/>
      <c r="M579" s="269"/>
      <c r="N579" s="270"/>
      <c r="O579" s="270"/>
      <c r="P579" s="270"/>
      <c r="Q579" s="270"/>
      <c r="R579" s="270"/>
      <c r="S579" s="270"/>
      <c r="T579" s="271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72" t="s">
        <v>138</v>
      </c>
      <c r="AU579" s="272" t="s">
        <v>90</v>
      </c>
      <c r="AV579" s="14" t="s">
        <v>90</v>
      </c>
      <c r="AW579" s="14" t="s">
        <v>36</v>
      </c>
      <c r="AX579" s="14" t="s">
        <v>88</v>
      </c>
      <c r="AY579" s="272" t="s">
        <v>127</v>
      </c>
    </row>
    <row r="580" s="2" customFormat="1" ht="16.5" customHeight="1">
      <c r="A580" s="38"/>
      <c r="B580" s="39"/>
      <c r="C580" s="235" t="s">
        <v>567</v>
      </c>
      <c r="D580" s="235" t="s">
        <v>129</v>
      </c>
      <c r="E580" s="236" t="s">
        <v>568</v>
      </c>
      <c r="F580" s="237" t="s">
        <v>569</v>
      </c>
      <c r="G580" s="238" t="s">
        <v>195</v>
      </c>
      <c r="H580" s="239">
        <v>1</v>
      </c>
      <c r="I580" s="240"/>
      <c r="J580" s="241">
        <f>ROUND(I580*H580,2)</f>
        <v>0</v>
      </c>
      <c r="K580" s="237" t="s">
        <v>133</v>
      </c>
      <c r="L580" s="44"/>
      <c r="M580" s="242" t="s">
        <v>1</v>
      </c>
      <c r="N580" s="243" t="s">
        <v>45</v>
      </c>
      <c r="O580" s="91"/>
      <c r="P580" s="244">
        <f>O580*H580</f>
        <v>0</v>
      </c>
      <c r="Q580" s="244">
        <v>0.00034000000000000002</v>
      </c>
      <c r="R580" s="244">
        <f>Q580*H580</f>
        <v>0.00034000000000000002</v>
      </c>
      <c r="S580" s="244">
        <v>0</v>
      </c>
      <c r="T580" s="245">
        <f>S580*H580</f>
        <v>0</v>
      </c>
      <c r="U580" s="38"/>
      <c r="V580" s="38"/>
      <c r="W580" s="38"/>
      <c r="X580" s="38"/>
      <c r="Y580" s="38"/>
      <c r="Z580" s="38"/>
      <c r="AA580" s="38"/>
      <c r="AB580" s="38"/>
      <c r="AC580" s="38"/>
      <c r="AD580" s="38"/>
      <c r="AE580" s="38"/>
      <c r="AR580" s="246" t="s">
        <v>134</v>
      </c>
      <c r="AT580" s="246" t="s">
        <v>129</v>
      </c>
      <c r="AU580" s="246" t="s">
        <v>90</v>
      </c>
      <c r="AY580" s="17" t="s">
        <v>127</v>
      </c>
      <c r="BE580" s="247">
        <f>IF(N580="základní",J580,0)</f>
        <v>0</v>
      </c>
      <c r="BF580" s="247">
        <f>IF(N580="snížená",J580,0)</f>
        <v>0</v>
      </c>
      <c r="BG580" s="247">
        <f>IF(N580="zákl. přenesená",J580,0)</f>
        <v>0</v>
      </c>
      <c r="BH580" s="247">
        <f>IF(N580="sníž. přenesená",J580,0)</f>
        <v>0</v>
      </c>
      <c r="BI580" s="247">
        <f>IF(N580="nulová",J580,0)</f>
        <v>0</v>
      </c>
      <c r="BJ580" s="17" t="s">
        <v>88</v>
      </c>
      <c r="BK580" s="247">
        <f>ROUND(I580*H580,2)</f>
        <v>0</v>
      </c>
      <c r="BL580" s="17" t="s">
        <v>134</v>
      </c>
      <c r="BM580" s="246" t="s">
        <v>570</v>
      </c>
    </row>
    <row r="581" s="2" customFormat="1">
      <c r="A581" s="38"/>
      <c r="B581" s="39"/>
      <c r="C581" s="40"/>
      <c r="D581" s="248" t="s">
        <v>136</v>
      </c>
      <c r="E581" s="40"/>
      <c r="F581" s="249" t="s">
        <v>571</v>
      </c>
      <c r="G581" s="40"/>
      <c r="H581" s="40"/>
      <c r="I581" s="144"/>
      <c r="J581" s="40"/>
      <c r="K581" s="40"/>
      <c r="L581" s="44"/>
      <c r="M581" s="250"/>
      <c r="N581" s="251"/>
      <c r="O581" s="91"/>
      <c r="P581" s="91"/>
      <c r="Q581" s="91"/>
      <c r="R581" s="91"/>
      <c r="S581" s="91"/>
      <c r="T581" s="92"/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T581" s="17" t="s">
        <v>136</v>
      </c>
      <c r="AU581" s="17" t="s">
        <v>90</v>
      </c>
    </row>
    <row r="582" s="13" customFormat="1">
      <c r="A582" s="13"/>
      <c r="B582" s="252"/>
      <c r="C582" s="253"/>
      <c r="D582" s="248" t="s">
        <v>138</v>
      </c>
      <c r="E582" s="254" t="s">
        <v>1</v>
      </c>
      <c r="F582" s="255" t="s">
        <v>372</v>
      </c>
      <c r="G582" s="253"/>
      <c r="H582" s="254" t="s">
        <v>1</v>
      </c>
      <c r="I582" s="256"/>
      <c r="J582" s="253"/>
      <c r="K582" s="253"/>
      <c r="L582" s="257"/>
      <c r="M582" s="258"/>
      <c r="N582" s="259"/>
      <c r="O582" s="259"/>
      <c r="P582" s="259"/>
      <c r="Q582" s="259"/>
      <c r="R582" s="259"/>
      <c r="S582" s="259"/>
      <c r="T582" s="260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61" t="s">
        <v>138</v>
      </c>
      <c r="AU582" s="261" t="s">
        <v>90</v>
      </c>
      <c r="AV582" s="13" t="s">
        <v>88</v>
      </c>
      <c r="AW582" s="13" t="s">
        <v>36</v>
      </c>
      <c r="AX582" s="13" t="s">
        <v>80</v>
      </c>
      <c r="AY582" s="261" t="s">
        <v>127</v>
      </c>
    </row>
    <row r="583" s="13" customFormat="1">
      <c r="A583" s="13"/>
      <c r="B583" s="252"/>
      <c r="C583" s="253"/>
      <c r="D583" s="248" t="s">
        <v>138</v>
      </c>
      <c r="E583" s="254" t="s">
        <v>1</v>
      </c>
      <c r="F583" s="255" t="s">
        <v>140</v>
      </c>
      <c r="G583" s="253"/>
      <c r="H583" s="254" t="s">
        <v>1</v>
      </c>
      <c r="I583" s="256"/>
      <c r="J583" s="253"/>
      <c r="K583" s="253"/>
      <c r="L583" s="257"/>
      <c r="M583" s="258"/>
      <c r="N583" s="259"/>
      <c r="O583" s="259"/>
      <c r="P583" s="259"/>
      <c r="Q583" s="259"/>
      <c r="R583" s="259"/>
      <c r="S583" s="259"/>
      <c r="T583" s="260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61" t="s">
        <v>138</v>
      </c>
      <c r="AU583" s="261" t="s">
        <v>90</v>
      </c>
      <c r="AV583" s="13" t="s">
        <v>88</v>
      </c>
      <c r="AW583" s="13" t="s">
        <v>36</v>
      </c>
      <c r="AX583" s="13" t="s">
        <v>80</v>
      </c>
      <c r="AY583" s="261" t="s">
        <v>127</v>
      </c>
    </row>
    <row r="584" s="14" customFormat="1">
      <c r="A584" s="14"/>
      <c r="B584" s="262"/>
      <c r="C584" s="263"/>
      <c r="D584" s="248" t="s">
        <v>138</v>
      </c>
      <c r="E584" s="264" t="s">
        <v>1</v>
      </c>
      <c r="F584" s="265" t="s">
        <v>88</v>
      </c>
      <c r="G584" s="263"/>
      <c r="H584" s="266">
        <v>1</v>
      </c>
      <c r="I584" s="267"/>
      <c r="J584" s="263"/>
      <c r="K584" s="263"/>
      <c r="L584" s="268"/>
      <c r="M584" s="269"/>
      <c r="N584" s="270"/>
      <c r="O584" s="270"/>
      <c r="P584" s="270"/>
      <c r="Q584" s="270"/>
      <c r="R584" s="270"/>
      <c r="S584" s="270"/>
      <c r="T584" s="271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72" t="s">
        <v>138</v>
      </c>
      <c r="AU584" s="272" t="s">
        <v>90</v>
      </c>
      <c r="AV584" s="14" t="s">
        <v>90</v>
      </c>
      <c r="AW584" s="14" t="s">
        <v>36</v>
      </c>
      <c r="AX584" s="14" t="s">
        <v>88</v>
      </c>
      <c r="AY584" s="272" t="s">
        <v>127</v>
      </c>
    </row>
    <row r="585" s="2" customFormat="1" ht="16.5" customHeight="1">
      <c r="A585" s="38"/>
      <c r="B585" s="39"/>
      <c r="C585" s="284" t="s">
        <v>572</v>
      </c>
      <c r="D585" s="284" t="s">
        <v>285</v>
      </c>
      <c r="E585" s="285" t="s">
        <v>573</v>
      </c>
      <c r="F585" s="286" t="s">
        <v>574</v>
      </c>
      <c r="G585" s="287" t="s">
        <v>195</v>
      </c>
      <c r="H585" s="288">
        <v>1</v>
      </c>
      <c r="I585" s="289"/>
      <c r="J585" s="290">
        <f>ROUND(I585*H585,2)</f>
        <v>0</v>
      </c>
      <c r="K585" s="286" t="s">
        <v>1</v>
      </c>
      <c r="L585" s="291"/>
      <c r="M585" s="292" t="s">
        <v>1</v>
      </c>
      <c r="N585" s="293" t="s">
        <v>45</v>
      </c>
      <c r="O585" s="91"/>
      <c r="P585" s="244">
        <f>O585*H585</f>
        <v>0</v>
      </c>
      <c r="Q585" s="244">
        <v>0.037999999999999999</v>
      </c>
      <c r="R585" s="244">
        <f>Q585*H585</f>
        <v>0.037999999999999999</v>
      </c>
      <c r="S585" s="244">
        <v>0</v>
      </c>
      <c r="T585" s="245">
        <f>S585*H585</f>
        <v>0</v>
      </c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R585" s="246" t="s">
        <v>192</v>
      </c>
      <c r="AT585" s="246" t="s">
        <v>285</v>
      </c>
      <c r="AU585" s="246" t="s">
        <v>90</v>
      </c>
      <c r="AY585" s="17" t="s">
        <v>127</v>
      </c>
      <c r="BE585" s="247">
        <f>IF(N585="základní",J585,0)</f>
        <v>0</v>
      </c>
      <c r="BF585" s="247">
        <f>IF(N585="snížená",J585,0)</f>
        <v>0</v>
      </c>
      <c r="BG585" s="247">
        <f>IF(N585="zákl. přenesená",J585,0)</f>
        <v>0</v>
      </c>
      <c r="BH585" s="247">
        <f>IF(N585="sníž. přenesená",J585,0)</f>
        <v>0</v>
      </c>
      <c r="BI585" s="247">
        <f>IF(N585="nulová",J585,0)</f>
        <v>0</v>
      </c>
      <c r="BJ585" s="17" t="s">
        <v>88</v>
      </c>
      <c r="BK585" s="247">
        <f>ROUND(I585*H585,2)</f>
        <v>0</v>
      </c>
      <c r="BL585" s="17" t="s">
        <v>134</v>
      </c>
      <c r="BM585" s="246" t="s">
        <v>575</v>
      </c>
    </row>
    <row r="586" s="2" customFormat="1">
      <c r="A586" s="38"/>
      <c r="B586" s="39"/>
      <c r="C586" s="40"/>
      <c r="D586" s="248" t="s">
        <v>136</v>
      </c>
      <c r="E586" s="40"/>
      <c r="F586" s="249" t="s">
        <v>576</v>
      </c>
      <c r="G586" s="40"/>
      <c r="H586" s="40"/>
      <c r="I586" s="144"/>
      <c r="J586" s="40"/>
      <c r="K586" s="40"/>
      <c r="L586" s="44"/>
      <c r="M586" s="250"/>
      <c r="N586" s="251"/>
      <c r="O586" s="91"/>
      <c r="P586" s="91"/>
      <c r="Q586" s="91"/>
      <c r="R586" s="91"/>
      <c r="S586" s="91"/>
      <c r="T586" s="92"/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T586" s="17" t="s">
        <v>136</v>
      </c>
      <c r="AU586" s="17" t="s">
        <v>90</v>
      </c>
    </row>
    <row r="587" s="13" customFormat="1">
      <c r="A587" s="13"/>
      <c r="B587" s="252"/>
      <c r="C587" s="253"/>
      <c r="D587" s="248" t="s">
        <v>138</v>
      </c>
      <c r="E587" s="254" t="s">
        <v>1</v>
      </c>
      <c r="F587" s="255" t="s">
        <v>372</v>
      </c>
      <c r="G587" s="253"/>
      <c r="H587" s="254" t="s">
        <v>1</v>
      </c>
      <c r="I587" s="256"/>
      <c r="J587" s="253"/>
      <c r="K587" s="253"/>
      <c r="L587" s="257"/>
      <c r="M587" s="258"/>
      <c r="N587" s="259"/>
      <c r="O587" s="259"/>
      <c r="P587" s="259"/>
      <c r="Q587" s="259"/>
      <c r="R587" s="259"/>
      <c r="S587" s="259"/>
      <c r="T587" s="260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61" t="s">
        <v>138</v>
      </c>
      <c r="AU587" s="261" t="s">
        <v>90</v>
      </c>
      <c r="AV587" s="13" t="s">
        <v>88</v>
      </c>
      <c r="AW587" s="13" t="s">
        <v>36</v>
      </c>
      <c r="AX587" s="13" t="s">
        <v>80</v>
      </c>
      <c r="AY587" s="261" t="s">
        <v>127</v>
      </c>
    </row>
    <row r="588" s="13" customFormat="1">
      <c r="A588" s="13"/>
      <c r="B588" s="252"/>
      <c r="C588" s="253"/>
      <c r="D588" s="248" t="s">
        <v>138</v>
      </c>
      <c r="E588" s="254" t="s">
        <v>1</v>
      </c>
      <c r="F588" s="255" t="s">
        <v>140</v>
      </c>
      <c r="G588" s="253"/>
      <c r="H588" s="254" t="s">
        <v>1</v>
      </c>
      <c r="I588" s="256"/>
      <c r="J588" s="253"/>
      <c r="K588" s="253"/>
      <c r="L588" s="257"/>
      <c r="M588" s="258"/>
      <c r="N588" s="259"/>
      <c r="O588" s="259"/>
      <c r="P588" s="259"/>
      <c r="Q588" s="259"/>
      <c r="R588" s="259"/>
      <c r="S588" s="259"/>
      <c r="T588" s="260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61" t="s">
        <v>138</v>
      </c>
      <c r="AU588" s="261" t="s">
        <v>90</v>
      </c>
      <c r="AV588" s="13" t="s">
        <v>88</v>
      </c>
      <c r="AW588" s="13" t="s">
        <v>36</v>
      </c>
      <c r="AX588" s="13" t="s">
        <v>80</v>
      </c>
      <c r="AY588" s="261" t="s">
        <v>127</v>
      </c>
    </row>
    <row r="589" s="14" customFormat="1">
      <c r="A589" s="14"/>
      <c r="B589" s="262"/>
      <c r="C589" s="263"/>
      <c r="D589" s="248" t="s">
        <v>138</v>
      </c>
      <c r="E589" s="264" t="s">
        <v>1</v>
      </c>
      <c r="F589" s="265" t="s">
        <v>88</v>
      </c>
      <c r="G589" s="263"/>
      <c r="H589" s="266">
        <v>1</v>
      </c>
      <c r="I589" s="267"/>
      <c r="J589" s="263"/>
      <c r="K589" s="263"/>
      <c r="L589" s="268"/>
      <c r="M589" s="269"/>
      <c r="N589" s="270"/>
      <c r="O589" s="270"/>
      <c r="P589" s="270"/>
      <c r="Q589" s="270"/>
      <c r="R589" s="270"/>
      <c r="S589" s="270"/>
      <c r="T589" s="271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72" t="s">
        <v>138</v>
      </c>
      <c r="AU589" s="272" t="s">
        <v>90</v>
      </c>
      <c r="AV589" s="14" t="s">
        <v>90</v>
      </c>
      <c r="AW589" s="14" t="s">
        <v>36</v>
      </c>
      <c r="AX589" s="14" t="s">
        <v>88</v>
      </c>
      <c r="AY589" s="272" t="s">
        <v>127</v>
      </c>
    </row>
    <row r="590" s="2" customFormat="1" ht="16.5" customHeight="1">
      <c r="A590" s="38"/>
      <c r="B590" s="39"/>
      <c r="C590" s="284" t="s">
        <v>577</v>
      </c>
      <c r="D590" s="284" t="s">
        <v>285</v>
      </c>
      <c r="E590" s="285" t="s">
        <v>578</v>
      </c>
      <c r="F590" s="286" t="s">
        <v>579</v>
      </c>
      <c r="G590" s="287" t="s">
        <v>195</v>
      </c>
      <c r="H590" s="288">
        <v>1</v>
      </c>
      <c r="I590" s="289"/>
      <c r="J590" s="290">
        <f>ROUND(I590*H590,2)</f>
        <v>0</v>
      </c>
      <c r="K590" s="286" t="s">
        <v>1</v>
      </c>
      <c r="L590" s="291"/>
      <c r="M590" s="292" t="s">
        <v>1</v>
      </c>
      <c r="N590" s="293" t="s">
        <v>45</v>
      </c>
      <c r="O590" s="91"/>
      <c r="P590" s="244">
        <f>O590*H590</f>
        <v>0</v>
      </c>
      <c r="Q590" s="244">
        <v>0.001</v>
      </c>
      <c r="R590" s="244">
        <f>Q590*H590</f>
        <v>0.001</v>
      </c>
      <c r="S590" s="244">
        <v>0</v>
      </c>
      <c r="T590" s="245">
        <f>S590*H590</f>
        <v>0</v>
      </c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R590" s="246" t="s">
        <v>192</v>
      </c>
      <c r="AT590" s="246" t="s">
        <v>285</v>
      </c>
      <c r="AU590" s="246" t="s">
        <v>90</v>
      </c>
      <c r="AY590" s="17" t="s">
        <v>127</v>
      </c>
      <c r="BE590" s="247">
        <f>IF(N590="základní",J590,0)</f>
        <v>0</v>
      </c>
      <c r="BF590" s="247">
        <f>IF(N590="snížená",J590,0)</f>
        <v>0</v>
      </c>
      <c r="BG590" s="247">
        <f>IF(N590="zákl. přenesená",J590,0)</f>
        <v>0</v>
      </c>
      <c r="BH590" s="247">
        <f>IF(N590="sníž. přenesená",J590,0)</f>
        <v>0</v>
      </c>
      <c r="BI590" s="247">
        <f>IF(N590="nulová",J590,0)</f>
        <v>0</v>
      </c>
      <c r="BJ590" s="17" t="s">
        <v>88</v>
      </c>
      <c r="BK590" s="247">
        <f>ROUND(I590*H590,2)</f>
        <v>0</v>
      </c>
      <c r="BL590" s="17" t="s">
        <v>134</v>
      </c>
      <c r="BM590" s="246" t="s">
        <v>580</v>
      </c>
    </row>
    <row r="591" s="2" customFormat="1">
      <c r="A591" s="38"/>
      <c r="B591" s="39"/>
      <c r="C591" s="40"/>
      <c r="D591" s="248" t="s">
        <v>136</v>
      </c>
      <c r="E591" s="40"/>
      <c r="F591" s="249" t="s">
        <v>579</v>
      </c>
      <c r="G591" s="40"/>
      <c r="H591" s="40"/>
      <c r="I591" s="144"/>
      <c r="J591" s="40"/>
      <c r="K591" s="40"/>
      <c r="L591" s="44"/>
      <c r="M591" s="250"/>
      <c r="N591" s="251"/>
      <c r="O591" s="91"/>
      <c r="P591" s="91"/>
      <c r="Q591" s="91"/>
      <c r="R591" s="91"/>
      <c r="S591" s="91"/>
      <c r="T591" s="92"/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  <c r="AT591" s="17" t="s">
        <v>136</v>
      </c>
      <c r="AU591" s="17" t="s">
        <v>90</v>
      </c>
    </row>
    <row r="592" s="13" customFormat="1">
      <c r="A592" s="13"/>
      <c r="B592" s="252"/>
      <c r="C592" s="253"/>
      <c r="D592" s="248" t="s">
        <v>138</v>
      </c>
      <c r="E592" s="254" t="s">
        <v>1</v>
      </c>
      <c r="F592" s="255" t="s">
        <v>372</v>
      </c>
      <c r="G592" s="253"/>
      <c r="H592" s="254" t="s">
        <v>1</v>
      </c>
      <c r="I592" s="256"/>
      <c r="J592" s="253"/>
      <c r="K592" s="253"/>
      <c r="L592" s="257"/>
      <c r="M592" s="258"/>
      <c r="N592" s="259"/>
      <c r="O592" s="259"/>
      <c r="P592" s="259"/>
      <c r="Q592" s="259"/>
      <c r="R592" s="259"/>
      <c r="S592" s="259"/>
      <c r="T592" s="260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61" t="s">
        <v>138</v>
      </c>
      <c r="AU592" s="261" t="s">
        <v>90</v>
      </c>
      <c r="AV592" s="13" t="s">
        <v>88</v>
      </c>
      <c r="AW592" s="13" t="s">
        <v>36</v>
      </c>
      <c r="AX592" s="13" t="s">
        <v>80</v>
      </c>
      <c r="AY592" s="261" t="s">
        <v>127</v>
      </c>
    </row>
    <row r="593" s="13" customFormat="1">
      <c r="A593" s="13"/>
      <c r="B593" s="252"/>
      <c r="C593" s="253"/>
      <c r="D593" s="248" t="s">
        <v>138</v>
      </c>
      <c r="E593" s="254" t="s">
        <v>1</v>
      </c>
      <c r="F593" s="255" t="s">
        <v>140</v>
      </c>
      <c r="G593" s="253"/>
      <c r="H593" s="254" t="s">
        <v>1</v>
      </c>
      <c r="I593" s="256"/>
      <c r="J593" s="253"/>
      <c r="K593" s="253"/>
      <c r="L593" s="257"/>
      <c r="M593" s="258"/>
      <c r="N593" s="259"/>
      <c r="O593" s="259"/>
      <c r="P593" s="259"/>
      <c r="Q593" s="259"/>
      <c r="R593" s="259"/>
      <c r="S593" s="259"/>
      <c r="T593" s="260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61" t="s">
        <v>138</v>
      </c>
      <c r="AU593" s="261" t="s">
        <v>90</v>
      </c>
      <c r="AV593" s="13" t="s">
        <v>88</v>
      </c>
      <c r="AW593" s="13" t="s">
        <v>36</v>
      </c>
      <c r="AX593" s="13" t="s">
        <v>80</v>
      </c>
      <c r="AY593" s="261" t="s">
        <v>127</v>
      </c>
    </row>
    <row r="594" s="14" customFormat="1">
      <c r="A594" s="14"/>
      <c r="B594" s="262"/>
      <c r="C594" s="263"/>
      <c r="D594" s="248" t="s">
        <v>138</v>
      </c>
      <c r="E594" s="264" t="s">
        <v>1</v>
      </c>
      <c r="F594" s="265" t="s">
        <v>88</v>
      </c>
      <c r="G594" s="263"/>
      <c r="H594" s="266">
        <v>1</v>
      </c>
      <c r="I594" s="267"/>
      <c r="J594" s="263"/>
      <c r="K594" s="263"/>
      <c r="L594" s="268"/>
      <c r="M594" s="269"/>
      <c r="N594" s="270"/>
      <c r="O594" s="270"/>
      <c r="P594" s="270"/>
      <c r="Q594" s="270"/>
      <c r="R594" s="270"/>
      <c r="S594" s="270"/>
      <c r="T594" s="271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72" t="s">
        <v>138</v>
      </c>
      <c r="AU594" s="272" t="s">
        <v>90</v>
      </c>
      <c r="AV594" s="14" t="s">
        <v>90</v>
      </c>
      <c r="AW594" s="14" t="s">
        <v>36</v>
      </c>
      <c r="AX594" s="14" t="s">
        <v>88</v>
      </c>
      <c r="AY594" s="272" t="s">
        <v>127</v>
      </c>
    </row>
    <row r="595" s="2" customFormat="1" ht="16.5" customHeight="1">
      <c r="A595" s="38"/>
      <c r="B595" s="39"/>
      <c r="C595" s="235" t="s">
        <v>581</v>
      </c>
      <c r="D595" s="235" t="s">
        <v>129</v>
      </c>
      <c r="E595" s="236" t="s">
        <v>582</v>
      </c>
      <c r="F595" s="237" t="s">
        <v>583</v>
      </c>
      <c r="G595" s="238" t="s">
        <v>195</v>
      </c>
      <c r="H595" s="239">
        <v>1</v>
      </c>
      <c r="I595" s="240"/>
      <c r="J595" s="241">
        <f>ROUND(I595*H595,2)</f>
        <v>0</v>
      </c>
      <c r="K595" s="237" t="s">
        <v>133</v>
      </c>
      <c r="L595" s="44"/>
      <c r="M595" s="242" t="s">
        <v>1</v>
      </c>
      <c r="N595" s="243" t="s">
        <v>45</v>
      </c>
      <c r="O595" s="91"/>
      <c r="P595" s="244">
        <f>O595*H595</f>
        <v>0</v>
      </c>
      <c r="Q595" s="244">
        <v>0.00165</v>
      </c>
      <c r="R595" s="244">
        <f>Q595*H595</f>
        <v>0.00165</v>
      </c>
      <c r="S595" s="244">
        <v>0</v>
      </c>
      <c r="T595" s="245">
        <f>S595*H595</f>
        <v>0</v>
      </c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  <c r="AE595" s="38"/>
      <c r="AR595" s="246" t="s">
        <v>134</v>
      </c>
      <c r="AT595" s="246" t="s">
        <v>129</v>
      </c>
      <c r="AU595" s="246" t="s">
        <v>90</v>
      </c>
      <c r="AY595" s="17" t="s">
        <v>127</v>
      </c>
      <c r="BE595" s="247">
        <f>IF(N595="základní",J595,0)</f>
        <v>0</v>
      </c>
      <c r="BF595" s="247">
        <f>IF(N595="snížená",J595,0)</f>
        <v>0</v>
      </c>
      <c r="BG595" s="247">
        <f>IF(N595="zákl. přenesená",J595,0)</f>
        <v>0</v>
      </c>
      <c r="BH595" s="247">
        <f>IF(N595="sníž. přenesená",J595,0)</f>
        <v>0</v>
      </c>
      <c r="BI595" s="247">
        <f>IF(N595="nulová",J595,0)</f>
        <v>0</v>
      </c>
      <c r="BJ595" s="17" t="s">
        <v>88</v>
      </c>
      <c r="BK595" s="247">
        <f>ROUND(I595*H595,2)</f>
        <v>0</v>
      </c>
      <c r="BL595" s="17" t="s">
        <v>134</v>
      </c>
      <c r="BM595" s="246" t="s">
        <v>584</v>
      </c>
    </row>
    <row r="596" s="2" customFormat="1">
      <c r="A596" s="38"/>
      <c r="B596" s="39"/>
      <c r="C596" s="40"/>
      <c r="D596" s="248" t="s">
        <v>136</v>
      </c>
      <c r="E596" s="40"/>
      <c r="F596" s="249" t="s">
        <v>585</v>
      </c>
      <c r="G596" s="40"/>
      <c r="H596" s="40"/>
      <c r="I596" s="144"/>
      <c r="J596" s="40"/>
      <c r="K596" s="40"/>
      <c r="L596" s="44"/>
      <c r="M596" s="250"/>
      <c r="N596" s="251"/>
      <c r="O596" s="91"/>
      <c r="P596" s="91"/>
      <c r="Q596" s="91"/>
      <c r="R596" s="91"/>
      <c r="S596" s="91"/>
      <c r="T596" s="92"/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T596" s="17" t="s">
        <v>136</v>
      </c>
      <c r="AU596" s="17" t="s">
        <v>90</v>
      </c>
    </row>
    <row r="597" s="13" customFormat="1">
      <c r="A597" s="13"/>
      <c r="B597" s="252"/>
      <c r="C597" s="253"/>
      <c r="D597" s="248" t="s">
        <v>138</v>
      </c>
      <c r="E597" s="254" t="s">
        <v>1</v>
      </c>
      <c r="F597" s="255" t="s">
        <v>372</v>
      </c>
      <c r="G597" s="253"/>
      <c r="H597" s="254" t="s">
        <v>1</v>
      </c>
      <c r="I597" s="256"/>
      <c r="J597" s="253"/>
      <c r="K597" s="253"/>
      <c r="L597" s="257"/>
      <c r="M597" s="258"/>
      <c r="N597" s="259"/>
      <c r="O597" s="259"/>
      <c r="P597" s="259"/>
      <c r="Q597" s="259"/>
      <c r="R597" s="259"/>
      <c r="S597" s="259"/>
      <c r="T597" s="260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61" t="s">
        <v>138</v>
      </c>
      <c r="AU597" s="261" t="s">
        <v>90</v>
      </c>
      <c r="AV597" s="13" t="s">
        <v>88</v>
      </c>
      <c r="AW597" s="13" t="s">
        <v>36</v>
      </c>
      <c r="AX597" s="13" t="s">
        <v>80</v>
      </c>
      <c r="AY597" s="261" t="s">
        <v>127</v>
      </c>
    </row>
    <row r="598" s="13" customFormat="1">
      <c r="A598" s="13"/>
      <c r="B598" s="252"/>
      <c r="C598" s="253"/>
      <c r="D598" s="248" t="s">
        <v>138</v>
      </c>
      <c r="E598" s="254" t="s">
        <v>1</v>
      </c>
      <c r="F598" s="255" t="s">
        <v>140</v>
      </c>
      <c r="G598" s="253"/>
      <c r="H598" s="254" t="s">
        <v>1</v>
      </c>
      <c r="I598" s="256"/>
      <c r="J598" s="253"/>
      <c r="K598" s="253"/>
      <c r="L598" s="257"/>
      <c r="M598" s="258"/>
      <c r="N598" s="259"/>
      <c r="O598" s="259"/>
      <c r="P598" s="259"/>
      <c r="Q598" s="259"/>
      <c r="R598" s="259"/>
      <c r="S598" s="259"/>
      <c r="T598" s="260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61" t="s">
        <v>138</v>
      </c>
      <c r="AU598" s="261" t="s">
        <v>90</v>
      </c>
      <c r="AV598" s="13" t="s">
        <v>88</v>
      </c>
      <c r="AW598" s="13" t="s">
        <v>36</v>
      </c>
      <c r="AX598" s="13" t="s">
        <v>80</v>
      </c>
      <c r="AY598" s="261" t="s">
        <v>127</v>
      </c>
    </row>
    <row r="599" s="14" customFormat="1">
      <c r="A599" s="14"/>
      <c r="B599" s="262"/>
      <c r="C599" s="263"/>
      <c r="D599" s="248" t="s">
        <v>138</v>
      </c>
      <c r="E599" s="264" t="s">
        <v>1</v>
      </c>
      <c r="F599" s="265" t="s">
        <v>88</v>
      </c>
      <c r="G599" s="263"/>
      <c r="H599" s="266">
        <v>1</v>
      </c>
      <c r="I599" s="267"/>
      <c r="J599" s="263"/>
      <c r="K599" s="263"/>
      <c r="L599" s="268"/>
      <c r="M599" s="269"/>
      <c r="N599" s="270"/>
      <c r="O599" s="270"/>
      <c r="P599" s="270"/>
      <c r="Q599" s="270"/>
      <c r="R599" s="270"/>
      <c r="S599" s="270"/>
      <c r="T599" s="271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72" t="s">
        <v>138</v>
      </c>
      <c r="AU599" s="272" t="s">
        <v>90</v>
      </c>
      <c r="AV599" s="14" t="s">
        <v>90</v>
      </c>
      <c r="AW599" s="14" t="s">
        <v>36</v>
      </c>
      <c r="AX599" s="14" t="s">
        <v>88</v>
      </c>
      <c r="AY599" s="272" t="s">
        <v>127</v>
      </c>
    </row>
    <row r="600" s="2" customFormat="1" ht="16.5" customHeight="1">
      <c r="A600" s="38"/>
      <c r="B600" s="39"/>
      <c r="C600" s="284" t="s">
        <v>586</v>
      </c>
      <c r="D600" s="284" t="s">
        <v>285</v>
      </c>
      <c r="E600" s="285" t="s">
        <v>587</v>
      </c>
      <c r="F600" s="286" t="s">
        <v>588</v>
      </c>
      <c r="G600" s="287" t="s">
        <v>589</v>
      </c>
      <c r="H600" s="288">
        <v>1</v>
      </c>
      <c r="I600" s="289"/>
      <c r="J600" s="290">
        <f>ROUND(I600*H600,2)</f>
        <v>0</v>
      </c>
      <c r="K600" s="286" t="s">
        <v>1</v>
      </c>
      <c r="L600" s="291"/>
      <c r="M600" s="292" t="s">
        <v>1</v>
      </c>
      <c r="N600" s="293" t="s">
        <v>45</v>
      </c>
      <c r="O600" s="91"/>
      <c r="P600" s="244">
        <f>O600*H600</f>
        <v>0</v>
      </c>
      <c r="Q600" s="244">
        <v>0.02444</v>
      </c>
      <c r="R600" s="244">
        <f>Q600*H600</f>
        <v>0.02444</v>
      </c>
      <c r="S600" s="244">
        <v>0</v>
      </c>
      <c r="T600" s="245">
        <f>S600*H600</f>
        <v>0</v>
      </c>
      <c r="U600" s="38"/>
      <c r="V600" s="38"/>
      <c r="W600" s="38"/>
      <c r="X600" s="38"/>
      <c r="Y600" s="38"/>
      <c r="Z600" s="38"/>
      <c r="AA600" s="38"/>
      <c r="AB600" s="38"/>
      <c r="AC600" s="38"/>
      <c r="AD600" s="38"/>
      <c r="AE600" s="38"/>
      <c r="AR600" s="246" t="s">
        <v>192</v>
      </c>
      <c r="AT600" s="246" t="s">
        <v>285</v>
      </c>
      <c r="AU600" s="246" t="s">
        <v>90</v>
      </c>
      <c r="AY600" s="17" t="s">
        <v>127</v>
      </c>
      <c r="BE600" s="247">
        <f>IF(N600="základní",J600,0)</f>
        <v>0</v>
      </c>
      <c r="BF600" s="247">
        <f>IF(N600="snížená",J600,0)</f>
        <v>0</v>
      </c>
      <c r="BG600" s="247">
        <f>IF(N600="zákl. přenesená",J600,0)</f>
        <v>0</v>
      </c>
      <c r="BH600" s="247">
        <f>IF(N600="sníž. přenesená",J600,0)</f>
        <v>0</v>
      </c>
      <c r="BI600" s="247">
        <f>IF(N600="nulová",J600,0)</f>
        <v>0</v>
      </c>
      <c r="BJ600" s="17" t="s">
        <v>88</v>
      </c>
      <c r="BK600" s="247">
        <f>ROUND(I600*H600,2)</f>
        <v>0</v>
      </c>
      <c r="BL600" s="17" t="s">
        <v>134</v>
      </c>
      <c r="BM600" s="246" t="s">
        <v>590</v>
      </c>
    </row>
    <row r="601" s="2" customFormat="1">
      <c r="A601" s="38"/>
      <c r="B601" s="39"/>
      <c r="C601" s="40"/>
      <c r="D601" s="248" t="s">
        <v>136</v>
      </c>
      <c r="E601" s="40"/>
      <c r="F601" s="249" t="s">
        <v>591</v>
      </c>
      <c r="G601" s="40"/>
      <c r="H601" s="40"/>
      <c r="I601" s="144"/>
      <c r="J601" s="40"/>
      <c r="K601" s="40"/>
      <c r="L601" s="44"/>
      <c r="M601" s="250"/>
      <c r="N601" s="251"/>
      <c r="O601" s="91"/>
      <c r="P601" s="91"/>
      <c r="Q601" s="91"/>
      <c r="R601" s="91"/>
      <c r="S601" s="91"/>
      <c r="T601" s="92"/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T601" s="17" t="s">
        <v>136</v>
      </c>
      <c r="AU601" s="17" t="s">
        <v>90</v>
      </c>
    </row>
    <row r="602" s="13" customFormat="1">
      <c r="A602" s="13"/>
      <c r="B602" s="252"/>
      <c r="C602" s="253"/>
      <c r="D602" s="248" t="s">
        <v>138</v>
      </c>
      <c r="E602" s="254" t="s">
        <v>1</v>
      </c>
      <c r="F602" s="255" t="s">
        <v>372</v>
      </c>
      <c r="G602" s="253"/>
      <c r="H602" s="254" t="s">
        <v>1</v>
      </c>
      <c r="I602" s="256"/>
      <c r="J602" s="253"/>
      <c r="K602" s="253"/>
      <c r="L602" s="257"/>
      <c r="M602" s="258"/>
      <c r="N602" s="259"/>
      <c r="O602" s="259"/>
      <c r="P602" s="259"/>
      <c r="Q602" s="259"/>
      <c r="R602" s="259"/>
      <c r="S602" s="259"/>
      <c r="T602" s="260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61" t="s">
        <v>138</v>
      </c>
      <c r="AU602" s="261" t="s">
        <v>90</v>
      </c>
      <c r="AV602" s="13" t="s">
        <v>88</v>
      </c>
      <c r="AW602" s="13" t="s">
        <v>36</v>
      </c>
      <c r="AX602" s="13" t="s">
        <v>80</v>
      </c>
      <c r="AY602" s="261" t="s">
        <v>127</v>
      </c>
    </row>
    <row r="603" s="13" customFormat="1">
      <c r="A603" s="13"/>
      <c r="B603" s="252"/>
      <c r="C603" s="253"/>
      <c r="D603" s="248" t="s">
        <v>138</v>
      </c>
      <c r="E603" s="254" t="s">
        <v>1</v>
      </c>
      <c r="F603" s="255" t="s">
        <v>140</v>
      </c>
      <c r="G603" s="253"/>
      <c r="H603" s="254" t="s">
        <v>1</v>
      </c>
      <c r="I603" s="256"/>
      <c r="J603" s="253"/>
      <c r="K603" s="253"/>
      <c r="L603" s="257"/>
      <c r="M603" s="258"/>
      <c r="N603" s="259"/>
      <c r="O603" s="259"/>
      <c r="P603" s="259"/>
      <c r="Q603" s="259"/>
      <c r="R603" s="259"/>
      <c r="S603" s="259"/>
      <c r="T603" s="260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61" t="s">
        <v>138</v>
      </c>
      <c r="AU603" s="261" t="s">
        <v>90</v>
      </c>
      <c r="AV603" s="13" t="s">
        <v>88</v>
      </c>
      <c r="AW603" s="13" t="s">
        <v>36</v>
      </c>
      <c r="AX603" s="13" t="s">
        <v>80</v>
      </c>
      <c r="AY603" s="261" t="s">
        <v>127</v>
      </c>
    </row>
    <row r="604" s="14" customFormat="1">
      <c r="A604" s="14"/>
      <c r="B604" s="262"/>
      <c r="C604" s="263"/>
      <c r="D604" s="248" t="s">
        <v>138</v>
      </c>
      <c r="E604" s="264" t="s">
        <v>1</v>
      </c>
      <c r="F604" s="265" t="s">
        <v>88</v>
      </c>
      <c r="G604" s="263"/>
      <c r="H604" s="266">
        <v>1</v>
      </c>
      <c r="I604" s="267"/>
      <c r="J604" s="263"/>
      <c r="K604" s="263"/>
      <c r="L604" s="268"/>
      <c r="M604" s="269"/>
      <c r="N604" s="270"/>
      <c r="O604" s="270"/>
      <c r="P604" s="270"/>
      <c r="Q604" s="270"/>
      <c r="R604" s="270"/>
      <c r="S604" s="270"/>
      <c r="T604" s="271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72" t="s">
        <v>138</v>
      </c>
      <c r="AU604" s="272" t="s">
        <v>90</v>
      </c>
      <c r="AV604" s="14" t="s">
        <v>90</v>
      </c>
      <c r="AW604" s="14" t="s">
        <v>36</v>
      </c>
      <c r="AX604" s="14" t="s">
        <v>88</v>
      </c>
      <c r="AY604" s="272" t="s">
        <v>127</v>
      </c>
    </row>
    <row r="605" s="2" customFormat="1" ht="16.5" customHeight="1">
      <c r="A605" s="38"/>
      <c r="B605" s="39"/>
      <c r="C605" s="284" t="s">
        <v>592</v>
      </c>
      <c r="D605" s="284" t="s">
        <v>285</v>
      </c>
      <c r="E605" s="285" t="s">
        <v>563</v>
      </c>
      <c r="F605" s="286" t="s">
        <v>564</v>
      </c>
      <c r="G605" s="287" t="s">
        <v>195</v>
      </c>
      <c r="H605" s="288">
        <v>1</v>
      </c>
      <c r="I605" s="289"/>
      <c r="J605" s="290">
        <f>ROUND(I605*H605,2)</f>
        <v>0</v>
      </c>
      <c r="K605" s="286" t="s">
        <v>1</v>
      </c>
      <c r="L605" s="291"/>
      <c r="M605" s="292" t="s">
        <v>1</v>
      </c>
      <c r="N605" s="293" t="s">
        <v>45</v>
      </c>
      <c r="O605" s="91"/>
      <c r="P605" s="244">
        <f>O605*H605</f>
        <v>0</v>
      </c>
      <c r="Q605" s="244">
        <v>0.0073000000000000001</v>
      </c>
      <c r="R605" s="244">
        <f>Q605*H605</f>
        <v>0.0073000000000000001</v>
      </c>
      <c r="S605" s="244">
        <v>0</v>
      </c>
      <c r="T605" s="245">
        <f>S605*H605</f>
        <v>0</v>
      </c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  <c r="AE605" s="38"/>
      <c r="AR605" s="246" t="s">
        <v>192</v>
      </c>
      <c r="AT605" s="246" t="s">
        <v>285</v>
      </c>
      <c r="AU605" s="246" t="s">
        <v>90</v>
      </c>
      <c r="AY605" s="17" t="s">
        <v>127</v>
      </c>
      <c r="BE605" s="247">
        <f>IF(N605="základní",J605,0)</f>
        <v>0</v>
      </c>
      <c r="BF605" s="247">
        <f>IF(N605="snížená",J605,0)</f>
        <v>0</v>
      </c>
      <c r="BG605" s="247">
        <f>IF(N605="zákl. přenesená",J605,0)</f>
        <v>0</v>
      </c>
      <c r="BH605" s="247">
        <f>IF(N605="sníž. přenesená",J605,0)</f>
        <v>0</v>
      </c>
      <c r="BI605" s="247">
        <f>IF(N605="nulová",J605,0)</f>
        <v>0</v>
      </c>
      <c r="BJ605" s="17" t="s">
        <v>88</v>
      </c>
      <c r="BK605" s="247">
        <f>ROUND(I605*H605,2)</f>
        <v>0</v>
      </c>
      <c r="BL605" s="17" t="s">
        <v>134</v>
      </c>
      <c r="BM605" s="246" t="s">
        <v>593</v>
      </c>
    </row>
    <row r="606" s="2" customFormat="1">
      <c r="A606" s="38"/>
      <c r="B606" s="39"/>
      <c r="C606" s="40"/>
      <c r="D606" s="248" t="s">
        <v>136</v>
      </c>
      <c r="E606" s="40"/>
      <c r="F606" s="249" t="s">
        <v>566</v>
      </c>
      <c r="G606" s="40"/>
      <c r="H606" s="40"/>
      <c r="I606" s="144"/>
      <c r="J606" s="40"/>
      <c r="K606" s="40"/>
      <c r="L606" s="44"/>
      <c r="M606" s="250"/>
      <c r="N606" s="251"/>
      <c r="O606" s="91"/>
      <c r="P606" s="91"/>
      <c r="Q606" s="91"/>
      <c r="R606" s="91"/>
      <c r="S606" s="91"/>
      <c r="T606" s="92"/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T606" s="17" t="s">
        <v>136</v>
      </c>
      <c r="AU606" s="17" t="s">
        <v>90</v>
      </c>
    </row>
    <row r="607" s="13" customFormat="1">
      <c r="A607" s="13"/>
      <c r="B607" s="252"/>
      <c r="C607" s="253"/>
      <c r="D607" s="248" t="s">
        <v>138</v>
      </c>
      <c r="E607" s="254" t="s">
        <v>1</v>
      </c>
      <c r="F607" s="255" t="s">
        <v>372</v>
      </c>
      <c r="G607" s="253"/>
      <c r="H607" s="254" t="s">
        <v>1</v>
      </c>
      <c r="I607" s="256"/>
      <c r="J607" s="253"/>
      <c r="K607" s="253"/>
      <c r="L607" s="257"/>
      <c r="M607" s="258"/>
      <c r="N607" s="259"/>
      <c r="O607" s="259"/>
      <c r="P607" s="259"/>
      <c r="Q607" s="259"/>
      <c r="R607" s="259"/>
      <c r="S607" s="259"/>
      <c r="T607" s="260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61" t="s">
        <v>138</v>
      </c>
      <c r="AU607" s="261" t="s">
        <v>90</v>
      </c>
      <c r="AV607" s="13" t="s">
        <v>88</v>
      </c>
      <c r="AW607" s="13" t="s">
        <v>36</v>
      </c>
      <c r="AX607" s="13" t="s">
        <v>80</v>
      </c>
      <c r="AY607" s="261" t="s">
        <v>127</v>
      </c>
    </row>
    <row r="608" s="13" customFormat="1">
      <c r="A608" s="13"/>
      <c r="B608" s="252"/>
      <c r="C608" s="253"/>
      <c r="D608" s="248" t="s">
        <v>138</v>
      </c>
      <c r="E608" s="254" t="s">
        <v>1</v>
      </c>
      <c r="F608" s="255" t="s">
        <v>140</v>
      </c>
      <c r="G608" s="253"/>
      <c r="H608" s="254" t="s">
        <v>1</v>
      </c>
      <c r="I608" s="256"/>
      <c r="J608" s="253"/>
      <c r="K608" s="253"/>
      <c r="L608" s="257"/>
      <c r="M608" s="258"/>
      <c r="N608" s="259"/>
      <c r="O608" s="259"/>
      <c r="P608" s="259"/>
      <c r="Q608" s="259"/>
      <c r="R608" s="259"/>
      <c r="S608" s="259"/>
      <c r="T608" s="260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61" t="s">
        <v>138</v>
      </c>
      <c r="AU608" s="261" t="s">
        <v>90</v>
      </c>
      <c r="AV608" s="13" t="s">
        <v>88</v>
      </c>
      <c r="AW608" s="13" t="s">
        <v>36</v>
      </c>
      <c r="AX608" s="13" t="s">
        <v>80</v>
      </c>
      <c r="AY608" s="261" t="s">
        <v>127</v>
      </c>
    </row>
    <row r="609" s="14" customFormat="1">
      <c r="A609" s="14"/>
      <c r="B609" s="262"/>
      <c r="C609" s="263"/>
      <c r="D609" s="248" t="s">
        <v>138</v>
      </c>
      <c r="E609" s="264" t="s">
        <v>1</v>
      </c>
      <c r="F609" s="265" t="s">
        <v>88</v>
      </c>
      <c r="G609" s="263"/>
      <c r="H609" s="266">
        <v>1</v>
      </c>
      <c r="I609" s="267"/>
      <c r="J609" s="263"/>
      <c r="K609" s="263"/>
      <c r="L609" s="268"/>
      <c r="M609" s="269"/>
      <c r="N609" s="270"/>
      <c r="O609" s="270"/>
      <c r="P609" s="270"/>
      <c r="Q609" s="270"/>
      <c r="R609" s="270"/>
      <c r="S609" s="270"/>
      <c r="T609" s="271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72" t="s">
        <v>138</v>
      </c>
      <c r="AU609" s="272" t="s">
        <v>90</v>
      </c>
      <c r="AV609" s="14" t="s">
        <v>90</v>
      </c>
      <c r="AW609" s="14" t="s">
        <v>36</v>
      </c>
      <c r="AX609" s="14" t="s">
        <v>88</v>
      </c>
      <c r="AY609" s="272" t="s">
        <v>127</v>
      </c>
    </row>
    <row r="610" s="2" customFormat="1" ht="21.75" customHeight="1">
      <c r="A610" s="38"/>
      <c r="B610" s="39"/>
      <c r="C610" s="235" t="s">
        <v>594</v>
      </c>
      <c r="D610" s="235" t="s">
        <v>129</v>
      </c>
      <c r="E610" s="236" t="s">
        <v>595</v>
      </c>
      <c r="F610" s="237" t="s">
        <v>596</v>
      </c>
      <c r="G610" s="238" t="s">
        <v>195</v>
      </c>
      <c r="H610" s="239">
        <v>11</v>
      </c>
      <c r="I610" s="240"/>
      <c r="J610" s="241">
        <f>ROUND(I610*H610,2)</f>
        <v>0</v>
      </c>
      <c r="K610" s="237" t="s">
        <v>133</v>
      </c>
      <c r="L610" s="44"/>
      <c r="M610" s="242" t="s">
        <v>1</v>
      </c>
      <c r="N610" s="243" t="s">
        <v>45</v>
      </c>
      <c r="O610" s="91"/>
      <c r="P610" s="244">
        <f>O610*H610</f>
        <v>0</v>
      </c>
      <c r="Q610" s="244">
        <v>0</v>
      </c>
      <c r="R610" s="244">
        <f>Q610*H610</f>
        <v>0</v>
      </c>
      <c r="S610" s="244">
        <v>0</v>
      </c>
      <c r="T610" s="245">
        <f>S610*H610</f>
        <v>0</v>
      </c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  <c r="AE610" s="38"/>
      <c r="AR610" s="246" t="s">
        <v>134</v>
      </c>
      <c r="AT610" s="246" t="s">
        <v>129</v>
      </c>
      <c r="AU610" s="246" t="s">
        <v>90</v>
      </c>
      <c r="AY610" s="17" t="s">
        <v>127</v>
      </c>
      <c r="BE610" s="247">
        <f>IF(N610="základní",J610,0)</f>
        <v>0</v>
      </c>
      <c r="BF610" s="247">
        <f>IF(N610="snížená",J610,0)</f>
        <v>0</v>
      </c>
      <c r="BG610" s="247">
        <f>IF(N610="zákl. přenesená",J610,0)</f>
        <v>0</v>
      </c>
      <c r="BH610" s="247">
        <f>IF(N610="sníž. přenesená",J610,0)</f>
        <v>0</v>
      </c>
      <c r="BI610" s="247">
        <f>IF(N610="nulová",J610,0)</f>
        <v>0</v>
      </c>
      <c r="BJ610" s="17" t="s">
        <v>88</v>
      </c>
      <c r="BK610" s="247">
        <f>ROUND(I610*H610,2)</f>
        <v>0</v>
      </c>
      <c r="BL610" s="17" t="s">
        <v>134</v>
      </c>
      <c r="BM610" s="246" t="s">
        <v>597</v>
      </c>
    </row>
    <row r="611" s="2" customFormat="1">
      <c r="A611" s="38"/>
      <c r="B611" s="39"/>
      <c r="C611" s="40"/>
      <c r="D611" s="248" t="s">
        <v>136</v>
      </c>
      <c r="E611" s="40"/>
      <c r="F611" s="249" t="s">
        <v>598</v>
      </c>
      <c r="G611" s="40"/>
      <c r="H611" s="40"/>
      <c r="I611" s="144"/>
      <c r="J611" s="40"/>
      <c r="K611" s="40"/>
      <c r="L611" s="44"/>
      <c r="M611" s="250"/>
      <c r="N611" s="251"/>
      <c r="O611" s="91"/>
      <c r="P611" s="91"/>
      <c r="Q611" s="91"/>
      <c r="R611" s="91"/>
      <c r="S611" s="91"/>
      <c r="T611" s="92"/>
      <c r="U611" s="38"/>
      <c r="V611" s="38"/>
      <c r="W611" s="38"/>
      <c r="X611" s="38"/>
      <c r="Y611" s="38"/>
      <c r="Z611" s="38"/>
      <c r="AA611" s="38"/>
      <c r="AB611" s="38"/>
      <c r="AC611" s="38"/>
      <c r="AD611" s="38"/>
      <c r="AE611" s="38"/>
      <c r="AT611" s="17" t="s">
        <v>136</v>
      </c>
      <c r="AU611" s="17" t="s">
        <v>90</v>
      </c>
    </row>
    <row r="612" s="13" customFormat="1">
      <c r="A612" s="13"/>
      <c r="B612" s="252"/>
      <c r="C612" s="253"/>
      <c r="D612" s="248" t="s">
        <v>138</v>
      </c>
      <c r="E612" s="254" t="s">
        <v>1</v>
      </c>
      <c r="F612" s="255" t="s">
        <v>372</v>
      </c>
      <c r="G612" s="253"/>
      <c r="H612" s="254" t="s">
        <v>1</v>
      </c>
      <c r="I612" s="256"/>
      <c r="J612" s="253"/>
      <c r="K612" s="253"/>
      <c r="L612" s="257"/>
      <c r="M612" s="258"/>
      <c r="N612" s="259"/>
      <c r="O612" s="259"/>
      <c r="P612" s="259"/>
      <c r="Q612" s="259"/>
      <c r="R612" s="259"/>
      <c r="S612" s="259"/>
      <c r="T612" s="260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61" t="s">
        <v>138</v>
      </c>
      <c r="AU612" s="261" t="s">
        <v>90</v>
      </c>
      <c r="AV612" s="13" t="s">
        <v>88</v>
      </c>
      <c r="AW612" s="13" t="s">
        <v>36</v>
      </c>
      <c r="AX612" s="13" t="s">
        <v>80</v>
      </c>
      <c r="AY612" s="261" t="s">
        <v>127</v>
      </c>
    </row>
    <row r="613" s="13" customFormat="1">
      <c r="A613" s="13"/>
      <c r="B613" s="252"/>
      <c r="C613" s="253"/>
      <c r="D613" s="248" t="s">
        <v>138</v>
      </c>
      <c r="E613" s="254" t="s">
        <v>1</v>
      </c>
      <c r="F613" s="255" t="s">
        <v>247</v>
      </c>
      <c r="G613" s="253"/>
      <c r="H613" s="254" t="s">
        <v>1</v>
      </c>
      <c r="I613" s="256"/>
      <c r="J613" s="253"/>
      <c r="K613" s="253"/>
      <c r="L613" s="257"/>
      <c r="M613" s="258"/>
      <c r="N613" s="259"/>
      <c r="O613" s="259"/>
      <c r="P613" s="259"/>
      <c r="Q613" s="259"/>
      <c r="R613" s="259"/>
      <c r="S613" s="259"/>
      <c r="T613" s="260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61" t="s">
        <v>138</v>
      </c>
      <c r="AU613" s="261" t="s">
        <v>90</v>
      </c>
      <c r="AV613" s="13" t="s">
        <v>88</v>
      </c>
      <c r="AW613" s="13" t="s">
        <v>36</v>
      </c>
      <c r="AX613" s="13" t="s">
        <v>80</v>
      </c>
      <c r="AY613" s="261" t="s">
        <v>127</v>
      </c>
    </row>
    <row r="614" s="14" customFormat="1">
      <c r="A614" s="14"/>
      <c r="B614" s="262"/>
      <c r="C614" s="263"/>
      <c r="D614" s="248" t="s">
        <v>138</v>
      </c>
      <c r="E614" s="264" t="s">
        <v>1</v>
      </c>
      <c r="F614" s="265" t="s">
        <v>209</v>
      </c>
      <c r="G614" s="263"/>
      <c r="H614" s="266">
        <v>11</v>
      </c>
      <c r="I614" s="267"/>
      <c r="J614" s="263"/>
      <c r="K614" s="263"/>
      <c r="L614" s="268"/>
      <c r="M614" s="269"/>
      <c r="N614" s="270"/>
      <c r="O614" s="270"/>
      <c r="P614" s="270"/>
      <c r="Q614" s="270"/>
      <c r="R614" s="270"/>
      <c r="S614" s="270"/>
      <c r="T614" s="271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72" t="s">
        <v>138</v>
      </c>
      <c r="AU614" s="272" t="s">
        <v>90</v>
      </c>
      <c r="AV614" s="14" t="s">
        <v>90</v>
      </c>
      <c r="AW614" s="14" t="s">
        <v>36</v>
      </c>
      <c r="AX614" s="14" t="s">
        <v>88</v>
      </c>
      <c r="AY614" s="272" t="s">
        <v>127</v>
      </c>
    </row>
    <row r="615" s="2" customFormat="1" ht="21.75" customHeight="1">
      <c r="A615" s="38"/>
      <c r="B615" s="39"/>
      <c r="C615" s="284" t="s">
        <v>599</v>
      </c>
      <c r="D615" s="284" t="s">
        <v>285</v>
      </c>
      <c r="E615" s="285" t="s">
        <v>600</v>
      </c>
      <c r="F615" s="286" t="s">
        <v>601</v>
      </c>
      <c r="G615" s="287" t="s">
        <v>195</v>
      </c>
      <c r="H615" s="288">
        <v>11</v>
      </c>
      <c r="I615" s="289"/>
      <c r="J615" s="290">
        <f>ROUND(I615*H615,2)</f>
        <v>0</v>
      </c>
      <c r="K615" s="286" t="s">
        <v>133</v>
      </c>
      <c r="L615" s="291"/>
      <c r="M615" s="292" t="s">
        <v>1</v>
      </c>
      <c r="N615" s="293" t="s">
        <v>45</v>
      </c>
      <c r="O615" s="91"/>
      <c r="P615" s="244">
        <f>O615*H615</f>
        <v>0</v>
      </c>
      <c r="Q615" s="244">
        <v>0.0019</v>
      </c>
      <c r="R615" s="244">
        <f>Q615*H615</f>
        <v>0.020899999999999998</v>
      </c>
      <c r="S615" s="244">
        <v>0</v>
      </c>
      <c r="T615" s="245">
        <f>S615*H615</f>
        <v>0</v>
      </c>
      <c r="U615" s="38"/>
      <c r="V615" s="38"/>
      <c r="W615" s="38"/>
      <c r="X615" s="38"/>
      <c r="Y615" s="38"/>
      <c r="Z615" s="38"/>
      <c r="AA615" s="38"/>
      <c r="AB615" s="38"/>
      <c r="AC615" s="38"/>
      <c r="AD615" s="38"/>
      <c r="AE615" s="38"/>
      <c r="AR615" s="246" t="s">
        <v>192</v>
      </c>
      <c r="AT615" s="246" t="s">
        <v>285</v>
      </c>
      <c r="AU615" s="246" t="s">
        <v>90</v>
      </c>
      <c r="AY615" s="17" t="s">
        <v>127</v>
      </c>
      <c r="BE615" s="247">
        <f>IF(N615="základní",J615,0)</f>
        <v>0</v>
      </c>
      <c r="BF615" s="247">
        <f>IF(N615="snížená",J615,0)</f>
        <v>0</v>
      </c>
      <c r="BG615" s="247">
        <f>IF(N615="zákl. přenesená",J615,0)</f>
        <v>0</v>
      </c>
      <c r="BH615" s="247">
        <f>IF(N615="sníž. přenesená",J615,0)</f>
        <v>0</v>
      </c>
      <c r="BI615" s="247">
        <f>IF(N615="nulová",J615,0)</f>
        <v>0</v>
      </c>
      <c r="BJ615" s="17" t="s">
        <v>88</v>
      </c>
      <c r="BK615" s="247">
        <f>ROUND(I615*H615,2)</f>
        <v>0</v>
      </c>
      <c r="BL615" s="17" t="s">
        <v>134</v>
      </c>
      <c r="BM615" s="246" t="s">
        <v>602</v>
      </c>
    </row>
    <row r="616" s="2" customFormat="1">
      <c r="A616" s="38"/>
      <c r="B616" s="39"/>
      <c r="C616" s="40"/>
      <c r="D616" s="248" t="s">
        <v>136</v>
      </c>
      <c r="E616" s="40"/>
      <c r="F616" s="249" t="s">
        <v>601</v>
      </c>
      <c r="G616" s="40"/>
      <c r="H616" s="40"/>
      <c r="I616" s="144"/>
      <c r="J616" s="40"/>
      <c r="K616" s="40"/>
      <c r="L616" s="44"/>
      <c r="M616" s="250"/>
      <c r="N616" s="251"/>
      <c r="O616" s="91"/>
      <c r="P616" s="91"/>
      <c r="Q616" s="91"/>
      <c r="R616" s="91"/>
      <c r="S616" s="91"/>
      <c r="T616" s="92"/>
      <c r="U616" s="38"/>
      <c r="V616" s="38"/>
      <c r="W616" s="38"/>
      <c r="X616" s="38"/>
      <c r="Y616" s="38"/>
      <c r="Z616" s="38"/>
      <c r="AA616" s="38"/>
      <c r="AB616" s="38"/>
      <c r="AC616" s="38"/>
      <c r="AD616" s="38"/>
      <c r="AE616" s="38"/>
      <c r="AT616" s="17" t="s">
        <v>136</v>
      </c>
      <c r="AU616" s="17" t="s">
        <v>90</v>
      </c>
    </row>
    <row r="617" s="13" customFormat="1">
      <c r="A617" s="13"/>
      <c r="B617" s="252"/>
      <c r="C617" s="253"/>
      <c r="D617" s="248" t="s">
        <v>138</v>
      </c>
      <c r="E617" s="254" t="s">
        <v>1</v>
      </c>
      <c r="F617" s="255" t="s">
        <v>372</v>
      </c>
      <c r="G617" s="253"/>
      <c r="H617" s="254" t="s">
        <v>1</v>
      </c>
      <c r="I617" s="256"/>
      <c r="J617" s="253"/>
      <c r="K617" s="253"/>
      <c r="L617" s="257"/>
      <c r="M617" s="258"/>
      <c r="N617" s="259"/>
      <c r="O617" s="259"/>
      <c r="P617" s="259"/>
      <c r="Q617" s="259"/>
      <c r="R617" s="259"/>
      <c r="S617" s="259"/>
      <c r="T617" s="260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61" t="s">
        <v>138</v>
      </c>
      <c r="AU617" s="261" t="s">
        <v>90</v>
      </c>
      <c r="AV617" s="13" t="s">
        <v>88</v>
      </c>
      <c r="AW617" s="13" t="s">
        <v>36</v>
      </c>
      <c r="AX617" s="13" t="s">
        <v>80</v>
      </c>
      <c r="AY617" s="261" t="s">
        <v>127</v>
      </c>
    </row>
    <row r="618" s="13" customFormat="1">
      <c r="A618" s="13"/>
      <c r="B618" s="252"/>
      <c r="C618" s="253"/>
      <c r="D618" s="248" t="s">
        <v>138</v>
      </c>
      <c r="E618" s="254" t="s">
        <v>1</v>
      </c>
      <c r="F618" s="255" t="s">
        <v>247</v>
      </c>
      <c r="G618" s="253"/>
      <c r="H618" s="254" t="s">
        <v>1</v>
      </c>
      <c r="I618" s="256"/>
      <c r="J618" s="253"/>
      <c r="K618" s="253"/>
      <c r="L618" s="257"/>
      <c r="M618" s="258"/>
      <c r="N618" s="259"/>
      <c r="O618" s="259"/>
      <c r="P618" s="259"/>
      <c r="Q618" s="259"/>
      <c r="R618" s="259"/>
      <c r="S618" s="259"/>
      <c r="T618" s="260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61" t="s">
        <v>138</v>
      </c>
      <c r="AU618" s="261" t="s">
        <v>90</v>
      </c>
      <c r="AV618" s="13" t="s">
        <v>88</v>
      </c>
      <c r="AW618" s="13" t="s">
        <v>36</v>
      </c>
      <c r="AX618" s="13" t="s">
        <v>80</v>
      </c>
      <c r="AY618" s="261" t="s">
        <v>127</v>
      </c>
    </row>
    <row r="619" s="13" customFormat="1">
      <c r="A619" s="13"/>
      <c r="B619" s="252"/>
      <c r="C619" s="253"/>
      <c r="D619" s="248" t="s">
        <v>138</v>
      </c>
      <c r="E619" s="254" t="s">
        <v>1</v>
      </c>
      <c r="F619" s="255" t="s">
        <v>603</v>
      </c>
      <c r="G619" s="253"/>
      <c r="H619" s="254" t="s">
        <v>1</v>
      </c>
      <c r="I619" s="256"/>
      <c r="J619" s="253"/>
      <c r="K619" s="253"/>
      <c r="L619" s="257"/>
      <c r="M619" s="258"/>
      <c r="N619" s="259"/>
      <c r="O619" s="259"/>
      <c r="P619" s="259"/>
      <c r="Q619" s="259"/>
      <c r="R619" s="259"/>
      <c r="S619" s="259"/>
      <c r="T619" s="260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61" t="s">
        <v>138</v>
      </c>
      <c r="AU619" s="261" t="s">
        <v>90</v>
      </c>
      <c r="AV619" s="13" t="s">
        <v>88</v>
      </c>
      <c r="AW619" s="13" t="s">
        <v>36</v>
      </c>
      <c r="AX619" s="13" t="s">
        <v>80</v>
      </c>
      <c r="AY619" s="261" t="s">
        <v>127</v>
      </c>
    </row>
    <row r="620" s="14" customFormat="1">
      <c r="A620" s="14"/>
      <c r="B620" s="262"/>
      <c r="C620" s="263"/>
      <c r="D620" s="248" t="s">
        <v>138</v>
      </c>
      <c r="E620" s="264" t="s">
        <v>1</v>
      </c>
      <c r="F620" s="265" t="s">
        <v>203</v>
      </c>
      <c r="G620" s="263"/>
      <c r="H620" s="266">
        <v>10</v>
      </c>
      <c r="I620" s="267"/>
      <c r="J620" s="263"/>
      <c r="K620" s="263"/>
      <c r="L620" s="268"/>
      <c r="M620" s="269"/>
      <c r="N620" s="270"/>
      <c r="O620" s="270"/>
      <c r="P620" s="270"/>
      <c r="Q620" s="270"/>
      <c r="R620" s="270"/>
      <c r="S620" s="270"/>
      <c r="T620" s="271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72" t="s">
        <v>138</v>
      </c>
      <c r="AU620" s="272" t="s">
        <v>90</v>
      </c>
      <c r="AV620" s="14" t="s">
        <v>90</v>
      </c>
      <c r="AW620" s="14" t="s">
        <v>36</v>
      </c>
      <c r="AX620" s="14" t="s">
        <v>80</v>
      </c>
      <c r="AY620" s="272" t="s">
        <v>127</v>
      </c>
    </row>
    <row r="621" s="13" customFormat="1">
      <c r="A621" s="13"/>
      <c r="B621" s="252"/>
      <c r="C621" s="253"/>
      <c r="D621" s="248" t="s">
        <v>138</v>
      </c>
      <c r="E621" s="254" t="s">
        <v>1</v>
      </c>
      <c r="F621" s="255" t="s">
        <v>604</v>
      </c>
      <c r="G621" s="253"/>
      <c r="H621" s="254" t="s">
        <v>1</v>
      </c>
      <c r="I621" s="256"/>
      <c r="J621" s="253"/>
      <c r="K621" s="253"/>
      <c r="L621" s="257"/>
      <c r="M621" s="258"/>
      <c r="N621" s="259"/>
      <c r="O621" s="259"/>
      <c r="P621" s="259"/>
      <c r="Q621" s="259"/>
      <c r="R621" s="259"/>
      <c r="S621" s="259"/>
      <c r="T621" s="260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61" t="s">
        <v>138</v>
      </c>
      <c r="AU621" s="261" t="s">
        <v>90</v>
      </c>
      <c r="AV621" s="13" t="s">
        <v>88</v>
      </c>
      <c r="AW621" s="13" t="s">
        <v>36</v>
      </c>
      <c r="AX621" s="13" t="s">
        <v>80</v>
      </c>
      <c r="AY621" s="261" t="s">
        <v>127</v>
      </c>
    </row>
    <row r="622" s="14" customFormat="1">
      <c r="A622" s="14"/>
      <c r="B622" s="262"/>
      <c r="C622" s="263"/>
      <c r="D622" s="248" t="s">
        <v>138</v>
      </c>
      <c r="E622" s="264" t="s">
        <v>1</v>
      </c>
      <c r="F622" s="265" t="s">
        <v>88</v>
      </c>
      <c r="G622" s="263"/>
      <c r="H622" s="266">
        <v>1</v>
      </c>
      <c r="I622" s="267"/>
      <c r="J622" s="263"/>
      <c r="K622" s="263"/>
      <c r="L622" s="268"/>
      <c r="M622" s="269"/>
      <c r="N622" s="270"/>
      <c r="O622" s="270"/>
      <c r="P622" s="270"/>
      <c r="Q622" s="270"/>
      <c r="R622" s="270"/>
      <c r="S622" s="270"/>
      <c r="T622" s="271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72" t="s">
        <v>138</v>
      </c>
      <c r="AU622" s="272" t="s">
        <v>90</v>
      </c>
      <c r="AV622" s="14" t="s">
        <v>90</v>
      </c>
      <c r="AW622" s="14" t="s">
        <v>36</v>
      </c>
      <c r="AX622" s="14" t="s">
        <v>80</v>
      </c>
      <c r="AY622" s="272" t="s">
        <v>127</v>
      </c>
    </row>
    <row r="623" s="15" customFormat="1">
      <c r="A623" s="15"/>
      <c r="B623" s="273"/>
      <c r="C623" s="274"/>
      <c r="D623" s="248" t="s">
        <v>138</v>
      </c>
      <c r="E623" s="275" t="s">
        <v>1</v>
      </c>
      <c r="F623" s="276" t="s">
        <v>144</v>
      </c>
      <c r="G623" s="274"/>
      <c r="H623" s="277">
        <v>11</v>
      </c>
      <c r="I623" s="278"/>
      <c r="J623" s="274"/>
      <c r="K623" s="274"/>
      <c r="L623" s="279"/>
      <c r="M623" s="280"/>
      <c r="N623" s="281"/>
      <c r="O623" s="281"/>
      <c r="P623" s="281"/>
      <c r="Q623" s="281"/>
      <c r="R623" s="281"/>
      <c r="S623" s="281"/>
      <c r="T623" s="282"/>
      <c r="U623" s="15"/>
      <c r="V623" s="15"/>
      <c r="W623" s="15"/>
      <c r="X623" s="15"/>
      <c r="Y623" s="15"/>
      <c r="Z623" s="15"/>
      <c r="AA623" s="15"/>
      <c r="AB623" s="15"/>
      <c r="AC623" s="15"/>
      <c r="AD623" s="15"/>
      <c r="AE623" s="15"/>
      <c r="AT623" s="283" t="s">
        <v>138</v>
      </c>
      <c r="AU623" s="283" t="s">
        <v>90</v>
      </c>
      <c r="AV623" s="15" t="s">
        <v>134</v>
      </c>
      <c r="AW623" s="15" t="s">
        <v>36</v>
      </c>
      <c r="AX623" s="15" t="s">
        <v>88</v>
      </c>
      <c r="AY623" s="283" t="s">
        <v>127</v>
      </c>
    </row>
    <row r="624" s="2" customFormat="1" ht="16.5" customHeight="1">
      <c r="A624" s="38"/>
      <c r="B624" s="39"/>
      <c r="C624" s="235" t="s">
        <v>605</v>
      </c>
      <c r="D624" s="235" t="s">
        <v>129</v>
      </c>
      <c r="E624" s="236" t="s">
        <v>606</v>
      </c>
      <c r="F624" s="237" t="s">
        <v>607</v>
      </c>
      <c r="G624" s="238" t="s">
        <v>195</v>
      </c>
      <c r="H624" s="239">
        <v>1</v>
      </c>
      <c r="I624" s="240"/>
      <c r="J624" s="241">
        <f>ROUND(I624*H624,2)</f>
        <v>0</v>
      </c>
      <c r="K624" s="237" t="s">
        <v>1</v>
      </c>
      <c r="L624" s="44"/>
      <c r="M624" s="242" t="s">
        <v>1</v>
      </c>
      <c r="N624" s="243" t="s">
        <v>45</v>
      </c>
      <c r="O624" s="91"/>
      <c r="P624" s="244">
        <f>O624*H624</f>
        <v>0</v>
      </c>
      <c r="Q624" s="244">
        <v>0.00296</v>
      </c>
      <c r="R624" s="244">
        <f>Q624*H624</f>
        <v>0.00296</v>
      </c>
      <c r="S624" s="244">
        <v>0</v>
      </c>
      <c r="T624" s="245">
        <f>S624*H624</f>
        <v>0</v>
      </c>
      <c r="U624" s="38"/>
      <c r="V624" s="38"/>
      <c r="W624" s="38"/>
      <c r="X624" s="38"/>
      <c r="Y624" s="38"/>
      <c r="Z624" s="38"/>
      <c r="AA624" s="38"/>
      <c r="AB624" s="38"/>
      <c r="AC624" s="38"/>
      <c r="AD624" s="38"/>
      <c r="AE624" s="38"/>
      <c r="AR624" s="246" t="s">
        <v>134</v>
      </c>
      <c r="AT624" s="246" t="s">
        <v>129</v>
      </c>
      <c r="AU624" s="246" t="s">
        <v>90</v>
      </c>
      <c r="AY624" s="17" t="s">
        <v>127</v>
      </c>
      <c r="BE624" s="247">
        <f>IF(N624="základní",J624,0)</f>
        <v>0</v>
      </c>
      <c r="BF624" s="247">
        <f>IF(N624="snížená",J624,0)</f>
        <v>0</v>
      </c>
      <c r="BG624" s="247">
        <f>IF(N624="zákl. přenesená",J624,0)</f>
        <v>0</v>
      </c>
      <c r="BH624" s="247">
        <f>IF(N624="sníž. přenesená",J624,0)</f>
        <v>0</v>
      </c>
      <c r="BI624" s="247">
        <f>IF(N624="nulová",J624,0)</f>
        <v>0</v>
      </c>
      <c r="BJ624" s="17" t="s">
        <v>88</v>
      </c>
      <c r="BK624" s="247">
        <f>ROUND(I624*H624,2)</f>
        <v>0</v>
      </c>
      <c r="BL624" s="17" t="s">
        <v>134</v>
      </c>
      <c r="BM624" s="246" t="s">
        <v>608</v>
      </c>
    </row>
    <row r="625" s="2" customFormat="1">
      <c r="A625" s="38"/>
      <c r="B625" s="39"/>
      <c r="C625" s="40"/>
      <c r="D625" s="248" t="s">
        <v>136</v>
      </c>
      <c r="E625" s="40"/>
      <c r="F625" s="249" t="s">
        <v>609</v>
      </c>
      <c r="G625" s="40"/>
      <c r="H625" s="40"/>
      <c r="I625" s="144"/>
      <c r="J625" s="40"/>
      <c r="K625" s="40"/>
      <c r="L625" s="44"/>
      <c r="M625" s="250"/>
      <c r="N625" s="251"/>
      <c r="O625" s="91"/>
      <c r="P625" s="91"/>
      <c r="Q625" s="91"/>
      <c r="R625" s="91"/>
      <c r="S625" s="91"/>
      <c r="T625" s="92"/>
      <c r="U625" s="38"/>
      <c r="V625" s="38"/>
      <c r="W625" s="38"/>
      <c r="X625" s="38"/>
      <c r="Y625" s="38"/>
      <c r="Z625" s="38"/>
      <c r="AA625" s="38"/>
      <c r="AB625" s="38"/>
      <c r="AC625" s="38"/>
      <c r="AD625" s="38"/>
      <c r="AE625" s="38"/>
      <c r="AT625" s="17" t="s">
        <v>136</v>
      </c>
      <c r="AU625" s="17" t="s">
        <v>90</v>
      </c>
    </row>
    <row r="626" s="13" customFormat="1">
      <c r="A626" s="13"/>
      <c r="B626" s="252"/>
      <c r="C626" s="253"/>
      <c r="D626" s="248" t="s">
        <v>138</v>
      </c>
      <c r="E626" s="254" t="s">
        <v>1</v>
      </c>
      <c r="F626" s="255" t="s">
        <v>372</v>
      </c>
      <c r="G626" s="253"/>
      <c r="H626" s="254" t="s">
        <v>1</v>
      </c>
      <c r="I626" s="256"/>
      <c r="J626" s="253"/>
      <c r="K626" s="253"/>
      <c r="L626" s="257"/>
      <c r="M626" s="258"/>
      <c r="N626" s="259"/>
      <c r="O626" s="259"/>
      <c r="P626" s="259"/>
      <c r="Q626" s="259"/>
      <c r="R626" s="259"/>
      <c r="S626" s="259"/>
      <c r="T626" s="260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61" t="s">
        <v>138</v>
      </c>
      <c r="AU626" s="261" t="s">
        <v>90</v>
      </c>
      <c r="AV626" s="13" t="s">
        <v>88</v>
      </c>
      <c r="AW626" s="13" t="s">
        <v>36</v>
      </c>
      <c r="AX626" s="13" t="s">
        <v>80</v>
      </c>
      <c r="AY626" s="261" t="s">
        <v>127</v>
      </c>
    </row>
    <row r="627" s="13" customFormat="1">
      <c r="A627" s="13"/>
      <c r="B627" s="252"/>
      <c r="C627" s="253"/>
      <c r="D627" s="248" t="s">
        <v>138</v>
      </c>
      <c r="E627" s="254" t="s">
        <v>1</v>
      </c>
      <c r="F627" s="255" t="s">
        <v>140</v>
      </c>
      <c r="G627" s="253"/>
      <c r="H627" s="254" t="s">
        <v>1</v>
      </c>
      <c r="I627" s="256"/>
      <c r="J627" s="253"/>
      <c r="K627" s="253"/>
      <c r="L627" s="257"/>
      <c r="M627" s="258"/>
      <c r="N627" s="259"/>
      <c r="O627" s="259"/>
      <c r="P627" s="259"/>
      <c r="Q627" s="259"/>
      <c r="R627" s="259"/>
      <c r="S627" s="259"/>
      <c r="T627" s="260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61" t="s">
        <v>138</v>
      </c>
      <c r="AU627" s="261" t="s">
        <v>90</v>
      </c>
      <c r="AV627" s="13" t="s">
        <v>88</v>
      </c>
      <c r="AW627" s="13" t="s">
        <v>36</v>
      </c>
      <c r="AX627" s="13" t="s">
        <v>80</v>
      </c>
      <c r="AY627" s="261" t="s">
        <v>127</v>
      </c>
    </row>
    <row r="628" s="14" customFormat="1">
      <c r="A628" s="14"/>
      <c r="B628" s="262"/>
      <c r="C628" s="263"/>
      <c r="D628" s="248" t="s">
        <v>138</v>
      </c>
      <c r="E628" s="264" t="s">
        <v>1</v>
      </c>
      <c r="F628" s="265" t="s">
        <v>88</v>
      </c>
      <c r="G628" s="263"/>
      <c r="H628" s="266">
        <v>1</v>
      </c>
      <c r="I628" s="267"/>
      <c r="J628" s="263"/>
      <c r="K628" s="263"/>
      <c r="L628" s="268"/>
      <c r="M628" s="269"/>
      <c r="N628" s="270"/>
      <c r="O628" s="270"/>
      <c r="P628" s="270"/>
      <c r="Q628" s="270"/>
      <c r="R628" s="270"/>
      <c r="S628" s="270"/>
      <c r="T628" s="271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72" t="s">
        <v>138</v>
      </c>
      <c r="AU628" s="272" t="s">
        <v>90</v>
      </c>
      <c r="AV628" s="14" t="s">
        <v>90</v>
      </c>
      <c r="AW628" s="14" t="s">
        <v>36</v>
      </c>
      <c r="AX628" s="14" t="s">
        <v>88</v>
      </c>
      <c r="AY628" s="272" t="s">
        <v>127</v>
      </c>
    </row>
    <row r="629" s="2" customFormat="1" ht="16.5" customHeight="1">
      <c r="A629" s="38"/>
      <c r="B629" s="39"/>
      <c r="C629" s="284" t="s">
        <v>610</v>
      </c>
      <c r="D629" s="284" t="s">
        <v>285</v>
      </c>
      <c r="E629" s="285" t="s">
        <v>611</v>
      </c>
      <c r="F629" s="286" t="s">
        <v>612</v>
      </c>
      <c r="G629" s="287" t="s">
        <v>195</v>
      </c>
      <c r="H629" s="288">
        <v>1</v>
      </c>
      <c r="I629" s="289"/>
      <c r="J629" s="290">
        <f>ROUND(I629*H629,2)</f>
        <v>0</v>
      </c>
      <c r="K629" s="286" t="s">
        <v>1</v>
      </c>
      <c r="L629" s="291"/>
      <c r="M629" s="292" t="s">
        <v>1</v>
      </c>
      <c r="N629" s="293" t="s">
        <v>45</v>
      </c>
      <c r="O629" s="91"/>
      <c r="P629" s="244">
        <f>O629*H629</f>
        <v>0</v>
      </c>
      <c r="Q629" s="244">
        <v>0.035279999999999999</v>
      </c>
      <c r="R629" s="244">
        <f>Q629*H629</f>
        <v>0.035279999999999999</v>
      </c>
      <c r="S629" s="244">
        <v>0</v>
      </c>
      <c r="T629" s="245">
        <f>S629*H629</f>
        <v>0</v>
      </c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R629" s="246" t="s">
        <v>192</v>
      </c>
      <c r="AT629" s="246" t="s">
        <v>285</v>
      </c>
      <c r="AU629" s="246" t="s">
        <v>90</v>
      </c>
      <c r="AY629" s="17" t="s">
        <v>127</v>
      </c>
      <c r="BE629" s="247">
        <f>IF(N629="základní",J629,0)</f>
        <v>0</v>
      </c>
      <c r="BF629" s="247">
        <f>IF(N629="snížená",J629,0)</f>
        <v>0</v>
      </c>
      <c r="BG629" s="247">
        <f>IF(N629="zákl. přenesená",J629,0)</f>
        <v>0</v>
      </c>
      <c r="BH629" s="247">
        <f>IF(N629="sníž. přenesená",J629,0)</f>
        <v>0</v>
      </c>
      <c r="BI629" s="247">
        <f>IF(N629="nulová",J629,0)</f>
        <v>0</v>
      </c>
      <c r="BJ629" s="17" t="s">
        <v>88</v>
      </c>
      <c r="BK629" s="247">
        <f>ROUND(I629*H629,2)</f>
        <v>0</v>
      </c>
      <c r="BL629" s="17" t="s">
        <v>134</v>
      </c>
      <c r="BM629" s="246" t="s">
        <v>613</v>
      </c>
    </row>
    <row r="630" s="2" customFormat="1">
      <c r="A630" s="38"/>
      <c r="B630" s="39"/>
      <c r="C630" s="40"/>
      <c r="D630" s="248" t="s">
        <v>136</v>
      </c>
      <c r="E630" s="40"/>
      <c r="F630" s="249" t="s">
        <v>612</v>
      </c>
      <c r="G630" s="40"/>
      <c r="H630" s="40"/>
      <c r="I630" s="144"/>
      <c r="J630" s="40"/>
      <c r="K630" s="40"/>
      <c r="L630" s="44"/>
      <c r="M630" s="250"/>
      <c r="N630" s="251"/>
      <c r="O630" s="91"/>
      <c r="P630" s="91"/>
      <c r="Q630" s="91"/>
      <c r="R630" s="91"/>
      <c r="S630" s="91"/>
      <c r="T630" s="92"/>
      <c r="U630" s="38"/>
      <c r="V630" s="38"/>
      <c r="W630" s="38"/>
      <c r="X630" s="38"/>
      <c r="Y630" s="38"/>
      <c r="Z630" s="38"/>
      <c r="AA630" s="38"/>
      <c r="AB630" s="38"/>
      <c r="AC630" s="38"/>
      <c r="AD630" s="38"/>
      <c r="AE630" s="38"/>
      <c r="AT630" s="17" t="s">
        <v>136</v>
      </c>
      <c r="AU630" s="17" t="s">
        <v>90</v>
      </c>
    </row>
    <row r="631" s="13" customFormat="1">
      <c r="A631" s="13"/>
      <c r="B631" s="252"/>
      <c r="C631" s="253"/>
      <c r="D631" s="248" t="s">
        <v>138</v>
      </c>
      <c r="E631" s="254" t="s">
        <v>1</v>
      </c>
      <c r="F631" s="255" t="s">
        <v>372</v>
      </c>
      <c r="G631" s="253"/>
      <c r="H631" s="254" t="s">
        <v>1</v>
      </c>
      <c r="I631" s="256"/>
      <c r="J631" s="253"/>
      <c r="K631" s="253"/>
      <c r="L631" s="257"/>
      <c r="M631" s="258"/>
      <c r="N631" s="259"/>
      <c r="O631" s="259"/>
      <c r="P631" s="259"/>
      <c r="Q631" s="259"/>
      <c r="R631" s="259"/>
      <c r="S631" s="259"/>
      <c r="T631" s="260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61" t="s">
        <v>138</v>
      </c>
      <c r="AU631" s="261" t="s">
        <v>90</v>
      </c>
      <c r="AV631" s="13" t="s">
        <v>88</v>
      </c>
      <c r="AW631" s="13" t="s">
        <v>36</v>
      </c>
      <c r="AX631" s="13" t="s">
        <v>80</v>
      </c>
      <c r="AY631" s="261" t="s">
        <v>127</v>
      </c>
    </row>
    <row r="632" s="13" customFormat="1">
      <c r="A632" s="13"/>
      <c r="B632" s="252"/>
      <c r="C632" s="253"/>
      <c r="D632" s="248" t="s">
        <v>138</v>
      </c>
      <c r="E632" s="254" t="s">
        <v>1</v>
      </c>
      <c r="F632" s="255" t="s">
        <v>140</v>
      </c>
      <c r="G632" s="253"/>
      <c r="H632" s="254" t="s">
        <v>1</v>
      </c>
      <c r="I632" s="256"/>
      <c r="J632" s="253"/>
      <c r="K632" s="253"/>
      <c r="L632" s="257"/>
      <c r="M632" s="258"/>
      <c r="N632" s="259"/>
      <c r="O632" s="259"/>
      <c r="P632" s="259"/>
      <c r="Q632" s="259"/>
      <c r="R632" s="259"/>
      <c r="S632" s="259"/>
      <c r="T632" s="260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61" t="s">
        <v>138</v>
      </c>
      <c r="AU632" s="261" t="s">
        <v>90</v>
      </c>
      <c r="AV632" s="13" t="s">
        <v>88</v>
      </c>
      <c r="AW632" s="13" t="s">
        <v>36</v>
      </c>
      <c r="AX632" s="13" t="s">
        <v>80</v>
      </c>
      <c r="AY632" s="261" t="s">
        <v>127</v>
      </c>
    </row>
    <row r="633" s="14" customFormat="1">
      <c r="A633" s="14"/>
      <c r="B633" s="262"/>
      <c r="C633" s="263"/>
      <c r="D633" s="248" t="s">
        <v>138</v>
      </c>
      <c r="E633" s="264" t="s">
        <v>1</v>
      </c>
      <c r="F633" s="265" t="s">
        <v>88</v>
      </c>
      <c r="G633" s="263"/>
      <c r="H633" s="266">
        <v>1</v>
      </c>
      <c r="I633" s="267"/>
      <c r="J633" s="263"/>
      <c r="K633" s="263"/>
      <c r="L633" s="268"/>
      <c r="M633" s="269"/>
      <c r="N633" s="270"/>
      <c r="O633" s="270"/>
      <c r="P633" s="270"/>
      <c r="Q633" s="270"/>
      <c r="R633" s="270"/>
      <c r="S633" s="270"/>
      <c r="T633" s="271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72" t="s">
        <v>138</v>
      </c>
      <c r="AU633" s="272" t="s">
        <v>90</v>
      </c>
      <c r="AV633" s="14" t="s">
        <v>90</v>
      </c>
      <c r="AW633" s="14" t="s">
        <v>36</v>
      </c>
      <c r="AX633" s="14" t="s">
        <v>88</v>
      </c>
      <c r="AY633" s="272" t="s">
        <v>127</v>
      </c>
    </row>
    <row r="634" s="2" customFormat="1" ht="16.5" customHeight="1">
      <c r="A634" s="38"/>
      <c r="B634" s="39"/>
      <c r="C634" s="284" t="s">
        <v>614</v>
      </c>
      <c r="D634" s="284" t="s">
        <v>285</v>
      </c>
      <c r="E634" s="285" t="s">
        <v>563</v>
      </c>
      <c r="F634" s="286" t="s">
        <v>564</v>
      </c>
      <c r="G634" s="287" t="s">
        <v>195</v>
      </c>
      <c r="H634" s="288">
        <v>1</v>
      </c>
      <c r="I634" s="289"/>
      <c r="J634" s="290">
        <f>ROUND(I634*H634,2)</f>
        <v>0</v>
      </c>
      <c r="K634" s="286" t="s">
        <v>1</v>
      </c>
      <c r="L634" s="291"/>
      <c r="M634" s="292" t="s">
        <v>1</v>
      </c>
      <c r="N634" s="293" t="s">
        <v>45</v>
      </c>
      <c r="O634" s="91"/>
      <c r="P634" s="244">
        <f>O634*H634</f>
        <v>0</v>
      </c>
      <c r="Q634" s="244">
        <v>0.0073000000000000001</v>
      </c>
      <c r="R634" s="244">
        <f>Q634*H634</f>
        <v>0.0073000000000000001</v>
      </c>
      <c r="S634" s="244">
        <v>0</v>
      </c>
      <c r="T634" s="245">
        <f>S634*H634</f>
        <v>0</v>
      </c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R634" s="246" t="s">
        <v>192</v>
      </c>
      <c r="AT634" s="246" t="s">
        <v>285</v>
      </c>
      <c r="AU634" s="246" t="s">
        <v>90</v>
      </c>
      <c r="AY634" s="17" t="s">
        <v>127</v>
      </c>
      <c r="BE634" s="247">
        <f>IF(N634="základní",J634,0)</f>
        <v>0</v>
      </c>
      <c r="BF634" s="247">
        <f>IF(N634="snížená",J634,0)</f>
        <v>0</v>
      </c>
      <c r="BG634" s="247">
        <f>IF(N634="zákl. přenesená",J634,0)</f>
        <v>0</v>
      </c>
      <c r="BH634" s="247">
        <f>IF(N634="sníž. přenesená",J634,0)</f>
        <v>0</v>
      </c>
      <c r="BI634" s="247">
        <f>IF(N634="nulová",J634,0)</f>
        <v>0</v>
      </c>
      <c r="BJ634" s="17" t="s">
        <v>88</v>
      </c>
      <c r="BK634" s="247">
        <f>ROUND(I634*H634,2)</f>
        <v>0</v>
      </c>
      <c r="BL634" s="17" t="s">
        <v>134</v>
      </c>
      <c r="BM634" s="246" t="s">
        <v>615</v>
      </c>
    </row>
    <row r="635" s="2" customFormat="1">
      <c r="A635" s="38"/>
      <c r="B635" s="39"/>
      <c r="C635" s="40"/>
      <c r="D635" s="248" t="s">
        <v>136</v>
      </c>
      <c r="E635" s="40"/>
      <c r="F635" s="249" t="s">
        <v>566</v>
      </c>
      <c r="G635" s="40"/>
      <c r="H635" s="40"/>
      <c r="I635" s="144"/>
      <c r="J635" s="40"/>
      <c r="K635" s="40"/>
      <c r="L635" s="44"/>
      <c r="M635" s="250"/>
      <c r="N635" s="251"/>
      <c r="O635" s="91"/>
      <c r="P635" s="91"/>
      <c r="Q635" s="91"/>
      <c r="R635" s="91"/>
      <c r="S635" s="91"/>
      <c r="T635" s="92"/>
      <c r="U635" s="38"/>
      <c r="V635" s="38"/>
      <c r="W635" s="38"/>
      <c r="X635" s="38"/>
      <c r="Y635" s="38"/>
      <c r="Z635" s="38"/>
      <c r="AA635" s="38"/>
      <c r="AB635" s="38"/>
      <c r="AC635" s="38"/>
      <c r="AD635" s="38"/>
      <c r="AE635" s="38"/>
      <c r="AT635" s="17" t="s">
        <v>136</v>
      </c>
      <c r="AU635" s="17" t="s">
        <v>90</v>
      </c>
    </row>
    <row r="636" s="13" customFormat="1">
      <c r="A636" s="13"/>
      <c r="B636" s="252"/>
      <c r="C636" s="253"/>
      <c r="D636" s="248" t="s">
        <v>138</v>
      </c>
      <c r="E636" s="254" t="s">
        <v>1</v>
      </c>
      <c r="F636" s="255" t="s">
        <v>372</v>
      </c>
      <c r="G636" s="253"/>
      <c r="H636" s="254" t="s">
        <v>1</v>
      </c>
      <c r="I636" s="256"/>
      <c r="J636" s="253"/>
      <c r="K636" s="253"/>
      <c r="L636" s="257"/>
      <c r="M636" s="258"/>
      <c r="N636" s="259"/>
      <c r="O636" s="259"/>
      <c r="P636" s="259"/>
      <c r="Q636" s="259"/>
      <c r="R636" s="259"/>
      <c r="S636" s="259"/>
      <c r="T636" s="260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61" t="s">
        <v>138</v>
      </c>
      <c r="AU636" s="261" t="s">
        <v>90</v>
      </c>
      <c r="AV636" s="13" t="s">
        <v>88</v>
      </c>
      <c r="AW636" s="13" t="s">
        <v>36</v>
      </c>
      <c r="AX636" s="13" t="s">
        <v>80</v>
      </c>
      <c r="AY636" s="261" t="s">
        <v>127</v>
      </c>
    </row>
    <row r="637" s="13" customFormat="1">
      <c r="A637" s="13"/>
      <c r="B637" s="252"/>
      <c r="C637" s="253"/>
      <c r="D637" s="248" t="s">
        <v>138</v>
      </c>
      <c r="E637" s="254" t="s">
        <v>1</v>
      </c>
      <c r="F637" s="255" t="s">
        <v>140</v>
      </c>
      <c r="G637" s="253"/>
      <c r="H637" s="254" t="s">
        <v>1</v>
      </c>
      <c r="I637" s="256"/>
      <c r="J637" s="253"/>
      <c r="K637" s="253"/>
      <c r="L637" s="257"/>
      <c r="M637" s="258"/>
      <c r="N637" s="259"/>
      <c r="O637" s="259"/>
      <c r="P637" s="259"/>
      <c r="Q637" s="259"/>
      <c r="R637" s="259"/>
      <c r="S637" s="259"/>
      <c r="T637" s="260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61" t="s">
        <v>138</v>
      </c>
      <c r="AU637" s="261" t="s">
        <v>90</v>
      </c>
      <c r="AV637" s="13" t="s">
        <v>88</v>
      </c>
      <c r="AW637" s="13" t="s">
        <v>36</v>
      </c>
      <c r="AX637" s="13" t="s">
        <v>80</v>
      </c>
      <c r="AY637" s="261" t="s">
        <v>127</v>
      </c>
    </row>
    <row r="638" s="14" customFormat="1">
      <c r="A638" s="14"/>
      <c r="B638" s="262"/>
      <c r="C638" s="263"/>
      <c r="D638" s="248" t="s">
        <v>138</v>
      </c>
      <c r="E638" s="264" t="s">
        <v>1</v>
      </c>
      <c r="F638" s="265" t="s">
        <v>88</v>
      </c>
      <c r="G638" s="263"/>
      <c r="H638" s="266">
        <v>1</v>
      </c>
      <c r="I638" s="267"/>
      <c r="J638" s="263"/>
      <c r="K638" s="263"/>
      <c r="L638" s="268"/>
      <c r="M638" s="269"/>
      <c r="N638" s="270"/>
      <c r="O638" s="270"/>
      <c r="P638" s="270"/>
      <c r="Q638" s="270"/>
      <c r="R638" s="270"/>
      <c r="S638" s="270"/>
      <c r="T638" s="271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72" t="s">
        <v>138</v>
      </c>
      <c r="AU638" s="272" t="s">
        <v>90</v>
      </c>
      <c r="AV638" s="14" t="s">
        <v>90</v>
      </c>
      <c r="AW638" s="14" t="s">
        <v>36</v>
      </c>
      <c r="AX638" s="14" t="s">
        <v>88</v>
      </c>
      <c r="AY638" s="272" t="s">
        <v>127</v>
      </c>
    </row>
    <row r="639" s="2" customFormat="1" ht="16.5" customHeight="1">
      <c r="A639" s="38"/>
      <c r="B639" s="39"/>
      <c r="C639" s="235" t="s">
        <v>616</v>
      </c>
      <c r="D639" s="235" t="s">
        <v>129</v>
      </c>
      <c r="E639" s="236" t="s">
        <v>617</v>
      </c>
      <c r="F639" s="237" t="s">
        <v>618</v>
      </c>
      <c r="G639" s="238" t="s">
        <v>155</v>
      </c>
      <c r="H639" s="239">
        <v>34</v>
      </c>
      <c r="I639" s="240"/>
      <c r="J639" s="241">
        <f>ROUND(I639*H639,2)</f>
        <v>0</v>
      </c>
      <c r="K639" s="237" t="s">
        <v>133</v>
      </c>
      <c r="L639" s="44"/>
      <c r="M639" s="242" t="s">
        <v>1</v>
      </c>
      <c r="N639" s="243" t="s">
        <v>45</v>
      </c>
      <c r="O639" s="91"/>
      <c r="P639" s="244">
        <f>O639*H639</f>
        <v>0</v>
      </c>
      <c r="Q639" s="244">
        <v>0</v>
      </c>
      <c r="R639" s="244">
        <f>Q639*H639</f>
        <v>0</v>
      </c>
      <c r="S639" s="244">
        <v>0</v>
      </c>
      <c r="T639" s="245">
        <f>S639*H639</f>
        <v>0</v>
      </c>
      <c r="U639" s="38"/>
      <c r="V639" s="38"/>
      <c r="W639" s="38"/>
      <c r="X639" s="38"/>
      <c r="Y639" s="38"/>
      <c r="Z639" s="38"/>
      <c r="AA639" s="38"/>
      <c r="AB639" s="38"/>
      <c r="AC639" s="38"/>
      <c r="AD639" s="38"/>
      <c r="AE639" s="38"/>
      <c r="AR639" s="246" t="s">
        <v>134</v>
      </c>
      <c r="AT639" s="246" t="s">
        <v>129</v>
      </c>
      <c r="AU639" s="246" t="s">
        <v>90</v>
      </c>
      <c r="AY639" s="17" t="s">
        <v>127</v>
      </c>
      <c r="BE639" s="247">
        <f>IF(N639="základní",J639,0)</f>
        <v>0</v>
      </c>
      <c r="BF639" s="247">
        <f>IF(N639="snížená",J639,0)</f>
        <v>0</v>
      </c>
      <c r="BG639" s="247">
        <f>IF(N639="zákl. přenesená",J639,0)</f>
        <v>0</v>
      </c>
      <c r="BH639" s="247">
        <f>IF(N639="sníž. přenesená",J639,0)</f>
        <v>0</v>
      </c>
      <c r="BI639" s="247">
        <f>IF(N639="nulová",J639,0)</f>
        <v>0</v>
      </c>
      <c r="BJ639" s="17" t="s">
        <v>88</v>
      </c>
      <c r="BK639" s="247">
        <f>ROUND(I639*H639,2)</f>
        <v>0</v>
      </c>
      <c r="BL639" s="17" t="s">
        <v>134</v>
      </c>
      <c r="BM639" s="246" t="s">
        <v>619</v>
      </c>
    </row>
    <row r="640" s="2" customFormat="1">
      <c r="A640" s="38"/>
      <c r="B640" s="39"/>
      <c r="C640" s="40"/>
      <c r="D640" s="248" t="s">
        <v>136</v>
      </c>
      <c r="E640" s="40"/>
      <c r="F640" s="249" t="s">
        <v>620</v>
      </c>
      <c r="G640" s="40"/>
      <c r="H640" s="40"/>
      <c r="I640" s="144"/>
      <c r="J640" s="40"/>
      <c r="K640" s="40"/>
      <c r="L640" s="44"/>
      <c r="M640" s="250"/>
      <c r="N640" s="251"/>
      <c r="O640" s="91"/>
      <c r="P640" s="91"/>
      <c r="Q640" s="91"/>
      <c r="R640" s="91"/>
      <c r="S640" s="91"/>
      <c r="T640" s="92"/>
      <c r="U640" s="38"/>
      <c r="V640" s="38"/>
      <c r="W640" s="38"/>
      <c r="X640" s="38"/>
      <c r="Y640" s="38"/>
      <c r="Z640" s="38"/>
      <c r="AA640" s="38"/>
      <c r="AB640" s="38"/>
      <c r="AC640" s="38"/>
      <c r="AD640" s="38"/>
      <c r="AE640" s="38"/>
      <c r="AT640" s="17" t="s">
        <v>136</v>
      </c>
      <c r="AU640" s="17" t="s">
        <v>90</v>
      </c>
    </row>
    <row r="641" s="13" customFormat="1">
      <c r="A641" s="13"/>
      <c r="B641" s="252"/>
      <c r="C641" s="253"/>
      <c r="D641" s="248" t="s">
        <v>138</v>
      </c>
      <c r="E641" s="254" t="s">
        <v>1</v>
      </c>
      <c r="F641" s="255" t="s">
        <v>621</v>
      </c>
      <c r="G641" s="253"/>
      <c r="H641" s="254" t="s">
        <v>1</v>
      </c>
      <c r="I641" s="256"/>
      <c r="J641" s="253"/>
      <c r="K641" s="253"/>
      <c r="L641" s="257"/>
      <c r="M641" s="258"/>
      <c r="N641" s="259"/>
      <c r="O641" s="259"/>
      <c r="P641" s="259"/>
      <c r="Q641" s="259"/>
      <c r="R641" s="259"/>
      <c r="S641" s="259"/>
      <c r="T641" s="260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61" t="s">
        <v>138</v>
      </c>
      <c r="AU641" s="261" t="s">
        <v>90</v>
      </c>
      <c r="AV641" s="13" t="s">
        <v>88</v>
      </c>
      <c r="AW641" s="13" t="s">
        <v>36</v>
      </c>
      <c r="AX641" s="13" t="s">
        <v>80</v>
      </c>
      <c r="AY641" s="261" t="s">
        <v>127</v>
      </c>
    </row>
    <row r="642" s="13" customFormat="1">
      <c r="A642" s="13"/>
      <c r="B642" s="252"/>
      <c r="C642" s="253"/>
      <c r="D642" s="248" t="s">
        <v>138</v>
      </c>
      <c r="E642" s="254" t="s">
        <v>1</v>
      </c>
      <c r="F642" s="255" t="s">
        <v>142</v>
      </c>
      <c r="G642" s="253"/>
      <c r="H642" s="254" t="s">
        <v>1</v>
      </c>
      <c r="I642" s="256"/>
      <c r="J642" s="253"/>
      <c r="K642" s="253"/>
      <c r="L642" s="257"/>
      <c r="M642" s="258"/>
      <c r="N642" s="259"/>
      <c r="O642" s="259"/>
      <c r="P642" s="259"/>
      <c r="Q642" s="259"/>
      <c r="R642" s="259"/>
      <c r="S642" s="259"/>
      <c r="T642" s="260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61" t="s">
        <v>138</v>
      </c>
      <c r="AU642" s="261" t="s">
        <v>90</v>
      </c>
      <c r="AV642" s="13" t="s">
        <v>88</v>
      </c>
      <c r="AW642" s="13" t="s">
        <v>36</v>
      </c>
      <c r="AX642" s="13" t="s">
        <v>80</v>
      </c>
      <c r="AY642" s="261" t="s">
        <v>127</v>
      </c>
    </row>
    <row r="643" s="14" customFormat="1">
      <c r="A643" s="14"/>
      <c r="B643" s="262"/>
      <c r="C643" s="263"/>
      <c r="D643" s="248" t="s">
        <v>138</v>
      </c>
      <c r="E643" s="264" t="s">
        <v>1</v>
      </c>
      <c r="F643" s="265" t="s">
        <v>362</v>
      </c>
      <c r="G643" s="263"/>
      <c r="H643" s="266">
        <v>34</v>
      </c>
      <c r="I643" s="267"/>
      <c r="J643" s="263"/>
      <c r="K643" s="263"/>
      <c r="L643" s="268"/>
      <c r="M643" s="269"/>
      <c r="N643" s="270"/>
      <c r="O643" s="270"/>
      <c r="P643" s="270"/>
      <c r="Q643" s="270"/>
      <c r="R643" s="270"/>
      <c r="S643" s="270"/>
      <c r="T643" s="271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72" t="s">
        <v>138</v>
      </c>
      <c r="AU643" s="272" t="s">
        <v>90</v>
      </c>
      <c r="AV643" s="14" t="s">
        <v>90</v>
      </c>
      <c r="AW643" s="14" t="s">
        <v>36</v>
      </c>
      <c r="AX643" s="14" t="s">
        <v>80</v>
      </c>
      <c r="AY643" s="272" t="s">
        <v>127</v>
      </c>
    </row>
    <row r="644" s="15" customFormat="1">
      <c r="A644" s="15"/>
      <c r="B644" s="273"/>
      <c r="C644" s="274"/>
      <c r="D644" s="248" t="s">
        <v>138</v>
      </c>
      <c r="E644" s="275" t="s">
        <v>1</v>
      </c>
      <c r="F644" s="276" t="s">
        <v>144</v>
      </c>
      <c r="G644" s="274"/>
      <c r="H644" s="277">
        <v>34</v>
      </c>
      <c r="I644" s="278"/>
      <c r="J644" s="274"/>
      <c r="K644" s="274"/>
      <c r="L644" s="279"/>
      <c r="M644" s="280"/>
      <c r="N644" s="281"/>
      <c r="O644" s="281"/>
      <c r="P644" s="281"/>
      <c r="Q644" s="281"/>
      <c r="R644" s="281"/>
      <c r="S644" s="281"/>
      <c r="T644" s="282"/>
      <c r="U644" s="15"/>
      <c r="V644" s="15"/>
      <c r="W644" s="15"/>
      <c r="X644" s="15"/>
      <c r="Y644" s="15"/>
      <c r="Z644" s="15"/>
      <c r="AA644" s="15"/>
      <c r="AB644" s="15"/>
      <c r="AC644" s="15"/>
      <c r="AD644" s="15"/>
      <c r="AE644" s="15"/>
      <c r="AT644" s="283" t="s">
        <v>138</v>
      </c>
      <c r="AU644" s="283" t="s">
        <v>90</v>
      </c>
      <c r="AV644" s="15" t="s">
        <v>134</v>
      </c>
      <c r="AW644" s="15" t="s">
        <v>36</v>
      </c>
      <c r="AX644" s="15" t="s">
        <v>88</v>
      </c>
      <c r="AY644" s="283" t="s">
        <v>127</v>
      </c>
    </row>
    <row r="645" s="2" customFormat="1" ht="16.5" customHeight="1">
      <c r="A645" s="38"/>
      <c r="B645" s="39"/>
      <c r="C645" s="235" t="s">
        <v>622</v>
      </c>
      <c r="D645" s="235" t="s">
        <v>129</v>
      </c>
      <c r="E645" s="236" t="s">
        <v>623</v>
      </c>
      <c r="F645" s="237" t="s">
        <v>624</v>
      </c>
      <c r="G645" s="238" t="s">
        <v>155</v>
      </c>
      <c r="H645" s="239">
        <v>57</v>
      </c>
      <c r="I645" s="240"/>
      <c r="J645" s="241">
        <f>ROUND(I645*H645,2)</f>
        <v>0</v>
      </c>
      <c r="K645" s="237" t="s">
        <v>133</v>
      </c>
      <c r="L645" s="44"/>
      <c r="M645" s="242" t="s">
        <v>1</v>
      </c>
      <c r="N645" s="243" t="s">
        <v>45</v>
      </c>
      <c r="O645" s="91"/>
      <c r="P645" s="244">
        <f>O645*H645</f>
        <v>0</v>
      </c>
      <c r="Q645" s="244">
        <v>0</v>
      </c>
      <c r="R645" s="244">
        <f>Q645*H645</f>
        <v>0</v>
      </c>
      <c r="S645" s="244">
        <v>0</v>
      </c>
      <c r="T645" s="245">
        <f>S645*H645</f>
        <v>0</v>
      </c>
      <c r="U645" s="38"/>
      <c r="V645" s="38"/>
      <c r="W645" s="38"/>
      <c r="X645" s="38"/>
      <c r="Y645" s="38"/>
      <c r="Z645" s="38"/>
      <c r="AA645" s="38"/>
      <c r="AB645" s="38"/>
      <c r="AC645" s="38"/>
      <c r="AD645" s="38"/>
      <c r="AE645" s="38"/>
      <c r="AR645" s="246" t="s">
        <v>134</v>
      </c>
      <c r="AT645" s="246" t="s">
        <v>129</v>
      </c>
      <c r="AU645" s="246" t="s">
        <v>90</v>
      </c>
      <c r="AY645" s="17" t="s">
        <v>127</v>
      </c>
      <c r="BE645" s="247">
        <f>IF(N645="základní",J645,0)</f>
        <v>0</v>
      </c>
      <c r="BF645" s="247">
        <f>IF(N645="snížená",J645,0)</f>
        <v>0</v>
      </c>
      <c r="BG645" s="247">
        <f>IF(N645="zákl. přenesená",J645,0)</f>
        <v>0</v>
      </c>
      <c r="BH645" s="247">
        <f>IF(N645="sníž. přenesená",J645,0)</f>
        <v>0</v>
      </c>
      <c r="BI645" s="247">
        <f>IF(N645="nulová",J645,0)</f>
        <v>0</v>
      </c>
      <c r="BJ645" s="17" t="s">
        <v>88</v>
      </c>
      <c r="BK645" s="247">
        <f>ROUND(I645*H645,2)</f>
        <v>0</v>
      </c>
      <c r="BL645" s="17" t="s">
        <v>134</v>
      </c>
      <c r="BM645" s="246" t="s">
        <v>625</v>
      </c>
    </row>
    <row r="646" s="2" customFormat="1">
      <c r="A646" s="38"/>
      <c r="B646" s="39"/>
      <c r="C646" s="40"/>
      <c r="D646" s="248" t="s">
        <v>136</v>
      </c>
      <c r="E646" s="40"/>
      <c r="F646" s="249" t="s">
        <v>626</v>
      </c>
      <c r="G646" s="40"/>
      <c r="H646" s="40"/>
      <c r="I646" s="144"/>
      <c r="J646" s="40"/>
      <c r="K646" s="40"/>
      <c r="L646" s="44"/>
      <c r="M646" s="250"/>
      <c r="N646" s="251"/>
      <c r="O646" s="91"/>
      <c r="P646" s="91"/>
      <c r="Q646" s="91"/>
      <c r="R646" s="91"/>
      <c r="S646" s="91"/>
      <c r="T646" s="92"/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  <c r="AE646" s="38"/>
      <c r="AT646" s="17" t="s">
        <v>136</v>
      </c>
      <c r="AU646" s="17" t="s">
        <v>90</v>
      </c>
    </row>
    <row r="647" s="13" customFormat="1">
      <c r="A647" s="13"/>
      <c r="B647" s="252"/>
      <c r="C647" s="253"/>
      <c r="D647" s="248" t="s">
        <v>138</v>
      </c>
      <c r="E647" s="254" t="s">
        <v>1</v>
      </c>
      <c r="F647" s="255" t="s">
        <v>621</v>
      </c>
      <c r="G647" s="253"/>
      <c r="H647" s="254" t="s">
        <v>1</v>
      </c>
      <c r="I647" s="256"/>
      <c r="J647" s="253"/>
      <c r="K647" s="253"/>
      <c r="L647" s="257"/>
      <c r="M647" s="258"/>
      <c r="N647" s="259"/>
      <c r="O647" s="259"/>
      <c r="P647" s="259"/>
      <c r="Q647" s="259"/>
      <c r="R647" s="259"/>
      <c r="S647" s="259"/>
      <c r="T647" s="260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61" t="s">
        <v>138</v>
      </c>
      <c r="AU647" s="261" t="s">
        <v>90</v>
      </c>
      <c r="AV647" s="13" t="s">
        <v>88</v>
      </c>
      <c r="AW647" s="13" t="s">
        <v>36</v>
      </c>
      <c r="AX647" s="13" t="s">
        <v>80</v>
      </c>
      <c r="AY647" s="261" t="s">
        <v>127</v>
      </c>
    </row>
    <row r="648" s="13" customFormat="1">
      <c r="A648" s="13"/>
      <c r="B648" s="252"/>
      <c r="C648" s="253"/>
      <c r="D648" s="248" t="s">
        <v>138</v>
      </c>
      <c r="E648" s="254" t="s">
        <v>1</v>
      </c>
      <c r="F648" s="255" t="s">
        <v>140</v>
      </c>
      <c r="G648" s="253"/>
      <c r="H648" s="254" t="s">
        <v>1</v>
      </c>
      <c r="I648" s="256"/>
      <c r="J648" s="253"/>
      <c r="K648" s="253"/>
      <c r="L648" s="257"/>
      <c r="M648" s="258"/>
      <c r="N648" s="259"/>
      <c r="O648" s="259"/>
      <c r="P648" s="259"/>
      <c r="Q648" s="259"/>
      <c r="R648" s="259"/>
      <c r="S648" s="259"/>
      <c r="T648" s="260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61" t="s">
        <v>138</v>
      </c>
      <c r="AU648" s="261" t="s">
        <v>90</v>
      </c>
      <c r="AV648" s="13" t="s">
        <v>88</v>
      </c>
      <c r="AW648" s="13" t="s">
        <v>36</v>
      </c>
      <c r="AX648" s="13" t="s">
        <v>80</v>
      </c>
      <c r="AY648" s="261" t="s">
        <v>127</v>
      </c>
    </row>
    <row r="649" s="14" customFormat="1">
      <c r="A649" s="14"/>
      <c r="B649" s="262"/>
      <c r="C649" s="263"/>
      <c r="D649" s="248" t="s">
        <v>138</v>
      </c>
      <c r="E649" s="264" t="s">
        <v>1</v>
      </c>
      <c r="F649" s="265" t="s">
        <v>319</v>
      </c>
      <c r="G649" s="263"/>
      <c r="H649" s="266">
        <v>57</v>
      </c>
      <c r="I649" s="267"/>
      <c r="J649" s="263"/>
      <c r="K649" s="263"/>
      <c r="L649" s="268"/>
      <c r="M649" s="269"/>
      <c r="N649" s="270"/>
      <c r="O649" s="270"/>
      <c r="P649" s="270"/>
      <c r="Q649" s="270"/>
      <c r="R649" s="270"/>
      <c r="S649" s="270"/>
      <c r="T649" s="271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72" t="s">
        <v>138</v>
      </c>
      <c r="AU649" s="272" t="s">
        <v>90</v>
      </c>
      <c r="AV649" s="14" t="s">
        <v>90</v>
      </c>
      <c r="AW649" s="14" t="s">
        <v>36</v>
      </c>
      <c r="AX649" s="14" t="s">
        <v>80</v>
      </c>
      <c r="AY649" s="272" t="s">
        <v>127</v>
      </c>
    </row>
    <row r="650" s="15" customFormat="1">
      <c r="A650" s="15"/>
      <c r="B650" s="273"/>
      <c r="C650" s="274"/>
      <c r="D650" s="248" t="s">
        <v>138</v>
      </c>
      <c r="E650" s="275" t="s">
        <v>1</v>
      </c>
      <c r="F650" s="276" t="s">
        <v>144</v>
      </c>
      <c r="G650" s="274"/>
      <c r="H650" s="277">
        <v>57</v>
      </c>
      <c r="I650" s="278"/>
      <c r="J650" s="274"/>
      <c r="K650" s="274"/>
      <c r="L650" s="279"/>
      <c r="M650" s="280"/>
      <c r="N650" s="281"/>
      <c r="O650" s="281"/>
      <c r="P650" s="281"/>
      <c r="Q650" s="281"/>
      <c r="R650" s="281"/>
      <c r="S650" s="281"/>
      <c r="T650" s="282"/>
      <c r="U650" s="15"/>
      <c r="V650" s="15"/>
      <c r="W650" s="15"/>
      <c r="X650" s="15"/>
      <c r="Y650" s="15"/>
      <c r="Z650" s="15"/>
      <c r="AA650" s="15"/>
      <c r="AB650" s="15"/>
      <c r="AC650" s="15"/>
      <c r="AD650" s="15"/>
      <c r="AE650" s="15"/>
      <c r="AT650" s="283" t="s">
        <v>138</v>
      </c>
      <c r="AU650" s="283" t="s">
        <v>90</v>
      </c>
      <c r="AV650" s="15" t="s">
        <v>134</v>
      </c>
      <c r="AW650" s="15" t="s">
        <v>36</v>
      </c>
      <c r="AX650" s="15" t="s">
        <v>88</v>
      </c>
      <c r="AY650" s="283" t="s">
        <v>127</v>
      </c>
    </row>
    <row r="651" s="2" customFormat="1" ht="21.75" customHeight="1">
      <c r="A651" s="38"/>
      <c r="B651" s="39"/>
      <c r="C651" s="235" t="s">
        <v>627</v>
      </c>
      <c r="D651" s="235" t="s">
        <v>129</v>
      </c>
      <c r="E651" s="236" t="s">
        <v>628</v>
      </c>
      <c r="F651" s="237" t="s">
        <v>629</v>
      </c>
      <c r="G651" s="238" t="s">
        <v>155</v>
      </c>
      <c r="H651" s="239">
        <v>91</v>
      </c>
      <c r="I651" s="240"/>
      <c r="J651" s="241">
        <f>ROUND(I651*H651,2)</f>
        <v>0</v>
      </c>
      <c r="K651" s="237" t="s">
        <v>133</v>
      </c>
      <c r="L651" s="44"/>
      <c r="M651" s="242" t="s">
        <v>1</v>
      </c>
      <c r="N651" s="243" t="s">
        <v>45</v>
      </c>
      <c r="O651" s="91"/>
      <c r="P651" s="244">
        <f>O651*H651</f>
        <v>0</v>
      </c>
      <c r="Q651" s="244">
        <v>0</v>
      </c>
      <c r="R651" s="244">
        <f>Q651*H651</f>
        <v>0</v>
      </c>
      <c r="S651" s="244">
        <v>0</v>
      </c>
      <c r="T651" s="245">
        <f>S651*H651</f>
        <v>0</v>
      </c>
      <c r="U651" s="38"/>
      <c r="V651" s="38"/>
      <c r="W651" s="38"/>
      <c r="X651" s="38"/>
      <c r="Y651" s="38"/>
      <c r="Z651" s="38"/>
      <c r="AA651" s="38"/>
      <c r="AB651" s="38"/>
      <c r="AC651" s="38"/>
      <c r="AD651" s="38"/>
      <c r="AE651" s="38"/>
      <c r="AR651" s="246" t="s">
        <v>134</v>
      </c>
      <c r="AT651" s="246" t="s">
        <v>129</v>
      </c>
      <c r="AU651" s="246" t="s">
        <v>90</v>
      </c>
      <c r="AY651" s="17" t="s">
        <v>127</v>
      </c>
      <c r="BE651" s="247">
        <f>IF(N651="základní",J651,0)</f>
        <v>0</v>
      </c>
      <c r="BF651" s="247">
        <f>IF(N651="snížená",J651,0)</f>
        <v>0</v>
      </c>
      <c r="BG651" s="247">
        <f>IF(N651="zákl. přenesená",J651,0)</f>
        <v>0</v>
      </c>
      <c r="BH651" s="247">
        <f>IF(N651="sníž. přenesená",J651,0)</f>
        <v>0</v>
      </c>
      <c r="BI651" s="247">
        <f>IF(N651="nulová",J651,0)</f>
        <v>0</v>
      </c>
      <c r="BJ651" s="17" t="s">
        <v>88</v>
      </c>
      <c r="BK651" s="247">
        <f>ROUND(I651*H651,2)</f>
        <v>0</v>
      </c>
      <c r="BL651" s="17" t="s">
        <v>134</v>
      </c>
      <c r="BM651" s="246" t="s">
        <v>630</v>
      </c>
    </row>
    <row r="652" s="2" customFormat="1">
      <c r="A652" s="38"/>
      <c r="B652" s="39"/>
      <c r="C652" s="40"/>
      <c r="D652" s="248" t="s">
        <v>136</v>
      </c>
      <c r="E652" s="40"/>
      <c r="F652" s="249" t="s">
        <v>629</v>
      </c>
      <c r="G652" s="40"/>
      <c r="H652" s="40"/>
      <c r="I652" s="144"/>
      <c r="J652" s="40"/>
      <c r="K652" s="40"/>
      <c r="L652" s="44"/>
      <c r="M652" s="250"/>
      <c r="N652" s="251"/>
      <c r="O652" s="91"/>
      <c r="P652" s="91"/>
      <c r="Q652" s="91"/>
      <c r="R652" s="91"/>
      <c r="S652" s="91"/>
      <c r="T652" s="92"/>
      <c r="U652" s="38"/>
      <c r="V652" s="38"/>
      <c r="W652" s="38"/>
      <c r="X652" s="38"/>
      <c r="Y652" s="38"/>
      <c r="Z652" s="38"/>
      <c r="AA652" s="38"/>
      <c r="AB652" s="38"/>
      <c r="AC652" s="38"/>
      <c r="AD652" s="38"/>
      <c r="AE652" s="38"/>
      <c r="AT652" s="17" t="s">
        <v>136</v>
      </c>
      <c r="AU652" s="17" t="s">
        <v>90</v>
      </c>
    </row>
    <row r="653" s="13" customFormat="1">
      <c r="A653" s="13"/>
      <c r="B653" s="252"/>
      <c r="C653" s="253"/>
      <c r="D653" s="248" t="s">
        <v>138</v>
      </c>
      <c r="E653" s="254" t="s">
        <v>1</v>
      </c>
      <c r="F653" s="255" t="s">
        <v>621</v>
      </c>
      <c r="G653" s="253"/>
      <c r="H653" s="254" t="s">
        <v>1</v>
      </c>
      <c r="I653" s="256"/>
      <c r="J653" s="253"/>
      <c r="K653" s="253"/>
      <c r="L653" s="257"/>
      <c r="M653" s="258"/>
      <c r="N653" s="259"/>
      <c r="O653" s="259"/>
      <c r="P653" s="259"/>
      <c r="Q653" s="259"/>
      <c r="R653" s="259"/>
      <c r="S653" s="259"/>
      <c r="T653" s="260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61" t="s">
        <v>138</v>
      </c>
      <c r="AU653" s="261" t="s">
        <v>90</v>
      </c>
      <c r="AV653" s="13" t="s">
        <v>88</v>
      </c>
      <c r="AW653" s="13" t="s">
        <v>36</v>
      </c>
      <c r="AX653" s="13" t="s">
        <v>80</v>
      </c>
      <c r="AY653" s="261" t="s">
        <v>127</v>
      </c>
    </row>
    <row r="654" s="13" customFormat="1">
      <c r="A654" s="13"/>
      <c r="B654" s="252"/>
      <c r="C654" s="253"/>
      <c r="D654" s="248" t="s">
        <v>138</v>
      </c>
      <c r="E654" s="254" t="s">
        <v>1</v>
      </c>
      <c r="F654" s="255" t="s">
        <v>140</v>
      </c>
      <c r="G654" s="253"/>
      <c r="H654" s="254" t="s">
        <v>1</v>
      </c>
      <c r="I654" s="256"/>
      <c r="J654" s="253"/>
      <c r="K654" s="253"/>
      <c r="L654" s="257"/>
      <c r="M654" s="258"/>
      <c r="N654" s="259"/>
      <c r="O654" s="259"/>
      <c r="P654" s="259"/>
      <c r="Q654" s="259"/>
      <c r="R654" s="259"/>
      <c r="S654" s="259"/>
      <c r="T654" s="260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61" t="s">
        <v>138</v>
      </c>
      <c r="AU654" s="261" t="s">
        <v>90</v>
      </c>
      <c r="AV654" s="13" t="s">
        <v>88</v>
      </c>
      <c r="AW654" s="13" t="s">
        <v>36</v>
      </c>
      <c r="AX654" s="13" t="s">
        <v>80</v>
      </c>
      <c r="AY654" s="261" t="s">
        <v>127</v>
      </c>
    </row>
    <row r="655" s="14" customFormat="1">
      <c r="A655" s="14"/>
      <c r="B655" s="262"/>
      <c r="C655" s="263"/>
      <c r="D655" s="248" t="s">
        <v>138</v>
      </c>
      <c r="E655" s="264" t="s">
        <v>1</v>
      </c>
      <c r="F655" s="265" t="s">
        <v>319</v>
      </c>
      <c r="G655" s="263"/>
      <c r="H655" s="266">
        <v>57</v>
      </c>
      <c r="I655" s="267"/>
      <c r="J655" s="263"/>
      <c r="K655" s="263"/>
      <c r="L655" s="268"/>
      <c r="M655" s="269"/>
      <c r="N655" s="270"/>
      <c r="O655" s="270"/>
      <c r="P655" s="270"/>
      <c r="Q655" s="270"/>
      <c r="R655" s="270"/>
      <c r="S655" s="270"/>
      <c r="T655" s="271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72" t="s">
        <v>138</v>
      </c>
      <c r="AU655" s="272" t="s">
        <v>90</v>
      </c>
      <c r="AV655" s="14" t="s">
        <v>90</v>
      </c>
      <c r="AW655" s="14" t="s">
        <v>36</v>
      </c>
      <c r="AX655" s="14" t="s">
        <v>80</v>
      </c>
      <c r="AY655" s="272" t="s">
        <v>127</v>
      </c>
    </row>
    <row r="656" s="13" customFormat="1">
      <c r="A656" s="13"/>
      <c r="B656" s="252"/>
      <c r="C656" s="253"/>
      <c r="D656" s="248" t="s">
        <v>138</v>
      </c>
      <c r="E656" s="254" t="s">
        <v>1</v>
      </c>
      <c r="F656" s="255" t="s">
        <v>142</v>
      </c>
      <c r="G656" s="253"/>
      <c r="H656" s="254" t="s">
        <v>1</v>
      </c>
      <c r="I656" s="256"/>
      <c r="J656" s="253"/>
      <c r="K656" s="253"/>
      <c r="L656" s="257"/>
      <c r="M656" s="258"/>
      <c r="N656" s="259"/>
      <c r="O656" s="259"/>
      <c r="P656" s="259"/>
      <c r="Q656" s="259"/>
      <c r="R656" s="259"/>
      <c r="S656" s="259"/>
      <c r="T656" s="260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61" t="s">
        <v>138</v>
      </c>
      <c r="AU656" s="261" t="s">
        <v>90</v>
      </c>
      <c r="AV656" s="13" t="s">
        <v>88</v>
      </c>
      <c r="AW656" s="13" t="s">
        <v>36</v>
      </c>
      <c r="AX656" s="13" t="s">
        <v>80</v>
      </c>
      <c r="AY656" s="261" t="s">
        <v>127</v>
      </c>
    </row>
    <row r="657" s="14" customFormat="1">
      <c r="A657" s="14"/>
      <c r="B657" s="262"/>
      <c r="C657" s="263"/>
      <c r="D657" s="248" t="s">
        <v>138</v>
      </c>
      <c r="E657" s="264" t="s">
        <v>1</v>
      </c>
      <c r="F657" s="265" t="s">
        <v>362</v>
      </c>
      <c r="G657" s="263"/>
      <c r="H657" s="266">
        <v>34</v>
      </c>
      <c r="I657" s="267"/>
      <c r="J657" s="263"/>
      <c r="K657" s="263"/>
      <c r="L657" s="268"/>
      <c r="M657" s="269"/>
      <c r="N657" s="270"/>
      <c r="O657" s="270"/>
      <c r="P657" s="270"/>
      <c r="Q657" s="270"/>
      <c r="R657" s="270"/>
      <c r="S657" s="270"/>
      <c r="T657" s="271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72" t="s">
        <v>138</v>
      </c>
      <c r="AU657" s="272" t="s">
        <v>90</v>
      </c>
      <c r="AV657" s="14" t="s">
        <v>90</v>
      </c>
      <c r="AW657" s="14" t="s">
        <v>36</v>
      </c>
      <c r="AX657" s="14" t="s">
        <v>80</v>
      </c>
      <c r="AY657" s="272" t="s">
        <v>127</v>
      </c>
    </row>
    <row r="658" s="15" customFormat="1">
      <c r="A658" s="15"/>
      <c r="B658" s="273"/>
      <c r="C658" s="274"/>
      <c r="D658" s="248" t="s">
        <v>138</v>
      </c>
      <c r="E658" s="275" t="s">
        <v>1</v>
      </c>
      <c r="F658" s="276" t="s">
        <v>144</v>
      </c>
      <c r="G658" s="274"/>
      <c r="H658" s="277">
        <v>91</v>
      </c>
      <c r="I658" s="278"/>
      <c r="J658" s="274"/>
      <c r="K658" s="274"/>
      <c r="L658" s="279"/>
      <c r="M658" s="280"/>
      <c r="N658" s="281"/>
      <c r="O658" s="281"/>
      <c r="P658" s="281"/>
      <c r="Q658" s="281"/>
      <c r="R658" s="281"/>
      <c r="S658" s="281"/>
      <c r="T658" s="282"/>
      <c r="U658" s="15"/>
      <c r="V658" s="15"/>
      <c r="W658" s="15"/>
      <c r="X658" s="15"/>
      <c r="Y658" s="15"/>
      <c r="Z658" s="15"/>
      <c r="AA658" s="15"/>
      <c r="AB658" s="15"/>
      <c r="AC658" s="15"/>
      <c r="AD658" s="15"/>
      <c r="AE658" s="15"/>
      <c r="AT658" s="283" t="s">
        <v>138</v>
      </c>
      <c r="AU658" s="283" t="s">
        <v>90</v>
      </c>
      <c r="AV658" s="15" t="s">
        <v>134</v>
      </c>
      <c r="AW658" s="15" t="s">
        <v>36</v>
      </c>
      <c r="AX658" s="15" t="s">
        <v>88</v>
      </c>
      <c r="AY658" s="283" t="s">
        <v>127</v>
      </c>
    </row>
    <row r="659" s="2" customFormat="1" ht="21.75" customHeight="1">
      <c r="A659" s="38"/>
      <c r="B659" s="39"/>
      <c r="C659" s="235" t="s">
        <v>631</v>
      </c>
      <c r="D659" s="235" t="s">
        <v>129</v>
      </c>
      <c r="E659" s="236" t="s">
        <v>632</v>
      </c>
      <c r="F659" s="237" t="s">
        <v>633</v>
      </c>
      <c r="G659" s="238" t="s">
        <v>195</v>
      </c>
      <c r="H659" s="239">
        <v>2</v>
      </c>
      <c r="I659" s="240"/>
      <c r="J659" s="241">
        <f>ROUND(I659*H659,2)</f>
        <v>0</v>
      </c>
      <c r="K659" s="237" t="s">
        <v>133</v>
      </c>
      <c r="L659" s="44"/>
      <c r="M659" s="242" t="s">
        <v>1</v>
      </c>
      <c r="N659" s="243" t="s">
        <v>45</v>
      </c>
      <c r="O659" s="91"/>
      <c r="P659" s="244">
        <f>O659*H659</f>
        <v>0</v>
      </c>
      <c r="Q659" s="244">
        <v>0.45937</v>
      </c>
      <c r="R659" s="244">
        <f>Q659*H659</f>
        <v>0.91874</v>
      </c>
      <c r="S659" s="244">
        <v>0</v>
      </c>
      <c r="T659" s="245">
        <f>S659*H659</f>
        <v>0</v>
      </c>
      <c r="U659" s="38"/>
      <c r="V659" s="38"/>
      <c r="W659" s="38"/>
      <c r="X659" s="38"/>
      <c r="Y659" s="38"/>
      <c r="Z659" s="38"/>
      <c r="AA659" s="38"/>
      <c r="AB659" s="38"/>
      <c r="AC659" s="38"/>
      <c r="AD659" s="38"/>
      <c r="AE659" s="38"/>
      <c r="AR659" s="246" t="s">
        <v>134</v>
      </c>
      <c r="AT659" s="246" t="s">
        <v>129</v>
      </c>
      <c r="AU659" s="246" t="s">
        <v>90</v>
      </c>
      <c r="AY659" s="17" t="s">
        <v>127</v>
      </c>
      <c r="BE659" s="247">
        <f>IF(N659="základní",J659,0)</f>
        <v>0</v>
      </c>
      <c r="BF659" s="247">
        <f>IF(N659="snížená",J659,0)</f>
        <v>0</v>
      </c>
      <c r="BG659" s="247">
        <f>IF(N659="zákl. přenesená",J659,0)</f>
        <v>0</v>
      </c>
      <c r="BH659" s="247">
        <f>IF(N659="sníž. přenesená",J659,0)</f>
        <v>0</v>
      </c>
      <c r="BI659" s="247">
        <f>IF(N659="nulová",J659,0)</f>
        <v>0</v>
      </c>
      <c r="BJ659" s="17" t="s">
        <v>88</v>
      </c>
      <c r="BK659" s="247">
        <f>ROUND(I659*H659,2)</f>
        <v>0</v>
      </c>
      <c r="BL659" s="17" t="s">
        <v>134</v>
      </c>
      <c r="BM659" s="246" t="s">
        <v>634</v>
      </c>
    </row>
    <row r="660" s="2" customFormat="1">
      <c r="A660" s="38"/>
      <c r="B660" s="39"/>
      <c r="C660" s="40"/>
      <c r="D660" s="248" t="s">
        <v>136</v>
      </c>
      <c r="E660" s="40"/>
      <c r="F660" s="249" t="s">
        <v>635</v>
      </c>
      <c r="G660" s="40"/>
      <c r="H660" s="40"/>
      <c r="I660" s="144"/>
      <c r="J660" s="40"/>
      <c r="K660" s="40"/>
      <c r="L660" s="44"/>
      <c r="M660" s="250"/>
      <c r="N660" s="251"/>
      <c r="O660" s="91"/>
      <c r="P660" s="91"/>
      <c r="Q660" s="91"/>
      <c r="R660" s="91"/>
      <c r="S660" s="91"/>
      <c r="T660" s="92"/>
      <c r="U660" s="38"/>
      <c r="V660" s="38"/>
      <c r="W660" s="38"/>
      <c r="X660" s="38"/>
      <c r="Y660" s="38"/>
      <c r="Z660" s="38"/>
      <c r="AA660" s="38"/>
      <c r="AB660" s="38"/>
      <c r="AC660" s="38"/>
      <c r="AD660" s="38"/>
      <c r="AE660" s="38"/>
      <c r="AT660" s="17" t="s">
        <v>136</v>
      </c>
      <c r="AU660" s="17" t="s">
        <v>90</v>
      </c>
    </row>
    <row r="661" s="13" customFormat="1">
      <c r="A661" s="13"/>
      <c r="B661" s="252"/>
      <c r="C661" s="253"/>
      <c r="D661" s="248" t="s">
        <v>138</v>
      </c>
      <c r="E661" s="254" t="s">
        <v>1</v>
      </c>
      <c r="F661" s="255" t="s">
        <v>621</v>
      </c>
      <c r="G661" s="253"/>
      <c r="H661" s="254" t="s">
        <v>1</v>
      </c>
      <c r="I661" s="256"/>
      <c r="J661" s="253"/>
      <c r="K661" s="253"/>
      <c r="L661" s="257"/>
      <c r="M661" s="258"/>
      <c r="N661" s="259"/>
      <c r="O661" s="259"/>
      <c r="P661" s="259"/>
      <c r="Q661" s="259"/>
      <c r="R661" s="259"/>
      <c r="S661" s="259"/>
      <c r="T661" s="260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61" t="s">
        <v>138</v>
      </c>
      <c r="AU661" s="261" t="s">
        <v>90</v>
      </c>
      <c r="AV661" s="13" t="s">
        <v>88</v>
      </c>
      <c r="AW661" s="13" t="s">
        <v>36</v>
      </c>
      <c r="AX661" s="13" t="s">
        <v>80</v>
      </c>
      <c r="AY661" s="261" t="s">
        <v>127</v>
      </c>
    </row>
    <row r="662" s="13" customFormat="1">
      <c r="A662" s="13"/>
      <c r="B662" s="252"/>
      <c r="C662" s="253"/>
      <c r="D662" s="248" t="s">
        <v>138</v>
      </c>
      <c r="E662" s="254" t="s">
        <v>1</v>
      </c>
      <c r="F662" s="255" t="s">
        <v>140</v>
      </c>
      <c r="G662" s="253"/>
      <c r="H662" s="254" t="s">
        <v>1</v>
      </c>
      <c r="I662" s="256"/>
      <c r="J662" s="253"/>
      <c r="K662" s="253"/>
      <c r="L662" s="257"/>
      <c r="M662" s="258"/>
      <c r="N662" s="259"/>
      <c r="O662" s="259"/>
      <c r="P662" s="259"/>
      <c r="Q662" s="259"/>
      <c r="R662" s="259"/>
      <c r="S662" s="259"/>
      <c r="T662" s="260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61" t="s">
        <v>138</v>
      </c>
      <c r="AU662" s="261" t="s">
        <v>90</v>
      </c>
      <c r="AV662" s="13" t="s">
        <v>88</v>
      </c>
      <c r="AW662" s="13" t="s">
        <v>36</v>
      </c>
      <c r="AX662" s="13" t="s">
        <v>80</v>
      </c>
      <c r="AY662" s="261" t="s">
        <v>127</v>
      </c>
    </row>
    <row r="663" s="14" customFormat="1">
      <c r="A663" s="14"/>
      <c r="B663" s="262"/>
      <c r="C663" s="263"/>
      <c r="D663" s="248" t="s">
        <v>138</v>
      </c>
      <c r="E663" s="264" t="s">
        <v>1</v>
      </c>
      <c r="F663" s="265" t="s">
        <v>90</v>
      </c>
      <c r="G663" s="263"/>
      <c r="H663" s="266">
        <v>2</v>
      </c>
      <c r="I663" s="267"/>
      <c r="J663" s="263"/>
      <c r="K663" s="263"/>
      <c r="L663" s="268"/>
      <c r="M663" s="269"/>
      <c r="N663" s="270"/>
      <c r="O663" s="270"/>
      <c r="P663" s="270"/>
      <c r="Q663" s="270"/>
      <c r="R663" s="270"/>
      <c r="S663" s="270"/>
      <c r="T663" s="271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72" t="s">
        <v>138</v>
      </c>
      <c r="AU663" s="272" t="s">
        <v>90</v>
      </c>
      <c r="AV663" s="14" t="s">
        <v>90</v>
      </c>
      <c r="AW663" s="14" t="s">
        <v>36</v>
      </c>
      <c r="AX663" s="14" t="s">
        <v>80</v>
      </c>
      <c r="AY663" s="272" t="s">
        <v>127</v>
      </c>
    </row>
    <row r="664" s="15" customFormat="1">
      <c r="A664" s="15"/>
      <c r="B664" s="273"/>
      <c r="C664" s="274"/>
      <c r="D664" s="248" t="s">
        <v>138</v>
      </c>
      <c r="E664" s="275" t="s">
        <v>1</v>
      </c>
      <c r="F664" s="276" t="s">
        <v>144</v>
      </c>
      <c r="G664" s="274"/>
      <c r="H664" s="277">
        <v>2</v>
      </c>
      <c r="I664" s="278"/>
      <c r="J664" s="274"/>
      <c r="K664" s="274"/>
      <c r="L664" s="279"/>
      <c r="M664" s="280"/>
      <c r="N664" s="281"/>
      <c r="O664" s="281"/>
      <c r="P664" s="281"/>
      <c r="Q664" s="281"/>
      <c r="R664" s="281"/>
      <c r="S664" s="281"/>
      <c r="T664" s="282"/>
      <c r="U664" s="15"/>
      <c r="V664" s="15"/>
      <c r="W664" s="15"/>
      <c r="X664" s="15"/>
      <c r="Y664" s="15"/>
      <c r="Z664" s="15"/>
      <c r="AA664" s="15"/>
      <c r="AB664" s="15"/>
      <c r="AC664" s="15"/>
      <c r="AD664" s="15"/>
      <c r="AE664" s="15"/>
      <c r="AT664" s="283" t="s">
        <v>138</v>
      </c>
      <c r="AU664" s="283" t="s">
        <v>90</v>
      </c>
      <c r="AV664" s="15" t="s">
        <v>134</v>
      </c>
      <c r="AW664" s="15" t="s">
        <v>36</v>
      </c>
      <c r="AX664" s="15" t="s">
        <v>88</v>
      </c>
      <c r="AY664" s="283" t="s">
        <v>127</v>
      </c>
    </row>
    <row r="665" s="2" customFormat="1" ht="21.75" customHeight="1">
      <c r="A665" s="38"/>
      <c r="B665" s="39"/>
      <c r="C665" s="235" t="s">
        <v>636</v>
      </c>
      <c r="D665" s="235" t="s">
        <v>129</v>
      </c>
      <c r="E665" s="236" t="s">
        <v>637</v>
      </c>
      <c r="F665" s="237" t="s">
        <v>638</v>
      </c>
      <c r="G665" s="238" t="s">
        <v>195</v>
      </c>
      <c r="H665" s="239">
        <v>14</v>
      </c>
      <c r="I665" s="240"/>
      <c r="J665" s="241">
        <f>ROUND(I665*H665,2)</f>
        <v>0</v>
      </c>
      <c r="K665" s="237" t="s">
        <v>133</v>
      </c>
      <c r="L665" s="44"/>
      <c r="M665" s="242" t="s">
        <v>1</v>
      </c>
      <c r="N665" s="243" t="s">
        <v>45</v>
      </c>
      <c r="O665" s="91"/>
      <c r="P665" s="244">
        <f>O665*H665</f>
        <v>0</v>
      </c>
      <c r="Q665" s="244">
        <v>0</v>
      </c>
      <c r="R665" s="244">
        <f>Q665*H665</f>
        <v>0</v>
      </c>
      <c r="S665" s="244">
        <v>0.050000000000000003</v>
      </c>
      <c r="T665" s="245">
        <f>S665*H665</f>
        <v>0.70000000000000007</v>
      </c>
      <c r="U665" s="38"/>
      <c r="V665" s="38"/>
      <c r="W665" s="38"/>
      <c r="X665" s="38"/>
      <c r="Y665" s="38"/>
      <c r="Z665" s="38"/>
      <c r="AA665" s="38"/>
      <c r="AB665" s="38"/>
      <c r="AC665" s="38"/>
      <c r="AD665" s="38"/>
      <c r="AE665" s="38"/>
      <c r="AR665" s="246" t="s">
        <v>134</v>
      </c>
      <c r="AT665" s="246" t="s">
        <v>129</v>
      </c>
      <c r="AU665" s="246" t="s">
        <v>90</v>
      </c>
      <c r="AY665" s="17" t="s">
        <v>127</v>
      </c>
      <c r="BE665" s="247">
        <f>IF(N665="základní",J665,0)</f>
        <v>0</v>
      </c>
      <c r="BF665" s="247">
        <f>IF(N665="snížená",J665,0)</f>
        <v>0</v>
      </c>
      <c r="BG665" s="247">
        <f>IF(N665="zákl. přenesená",J665,0)</f>
        <v>0</v>
      </c>
      <c r="BH665" s="247">
        <f>IF(N665="sníž. přenesená",J665,0)</f>
        <v>0</v>
      </c>
      <c r="BI665" s="247">
        <f>IF(N665="nulová",J665,0)</f>
        <v>0</v>
      </c>
      <c r="BJ665" s="17" t="s">
        <v>88</v>
      </c>
      <c r="BK665" s="247">
        <f>ROUND(I665*H665,2)</f>
        <v>0</v>
      </c>
      <c r="BL665" s="17" t="s">
        <v>134</v>
      </c>
      <c r="BM665" s="246" t="s">
        <v>639</v>
      </c>
    </row>
    <row r="666" s="2" customFormat="1">
      <c r="A666" s="38"/>
      <c r="B666" s="39"/>
      <c r="C666" s="40"/>
      <c r="D666" s="248" t="s">
        <v>136</v>
      </c>
      <c r="E666" s="40"/>
      <c r="F666" s="249" t="s">
        <v>640</v>
      </c>
      <c r="G666" s="40"/>
      <c r="H666" s="40"/>
      <c r="I666" s="144"/>
      <c r="J666" s="40"/>
      <c r="K666" s="40"/>
      <c r="L666" s="44"/>
      <c r="M666" s="250"/>
      <c r="N666" s="251"/>
      <c r="O666" s="91"/>
      <c r="P666" s="91"/>
      <c r="Q666" s="91"/>
      <c r="R666" s="91"/>
      <c r="S666" s="91"/>
      <c r="T666" s="92"/>
      <c r="U666" s="38"/>
      <c r="V666" s="38"/>
      <c r="W666" s="38"/>
      <c r="X666" s="38"/>
      <c r="Y666" s="38"/>
      <c r="Z666" s="38"/>
      <c r="AA666" s="38"/>
      <c r="AB666" s="38"/>
      <c r="AC666" s="38"/>
      <c r="AD666" s="38"/>
      <c r="AE666" s="38"/>
      <c r="AT666" s="17" t="s">
        <v>136</v>
      </c>
      <c r="AU666" s="17" t="s">
        <v>90</v>
      </c>
    </row>
    <row r="667" s="13" customFormat="1">
      <c r="A667" s="13"/>
      <c r="B667" s="252"/>
      <c r="C667" s="253"/>
      <c r="D667" s="248" t="s">
        <v>138</v>
      </c>
      <c r="E667" s="254" t="s">
        <v>1</v>
      </c>
      <c r="F667" s="255" t="s">
        <v>621</v>
      </c>
      <c r="G667" s="253"/>
      <c r="H667" s="254" t="s">
        <v>1</v>
      </c>
      <c r="I667" s="256"/>
      <c r="J667" s="253"/>
      <c r="K667" s="253"/>
      <c r="L667" s="257"/>
      <c r="M667" s="258"/>
      <c r="N667" s="259"/>
      <c r="O667" s="259"/>
      <c r="P667" s="259"/>
      <c r="Q667" s="259"/>
      <c r="R667" s="259"/>
      <c r="S667" s="259"/>
      <c r="T667" s="260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61" t="s">
        <v>138</v>
      </c>
      <c r="AU667" s="261" t="s">
        <v>90</v>
      </c>
      <c r="AV667" s="13" t="s">
        <v>88</v>
      </c>
      <c r="AW667" s="13" t="s">
        <v>36</v>
      </c>
      <c r="AX667" s="13" t="s">
        <v>80</v>
      </c>
      <c r="AY667" s="261" t="s">
        <v>127</v>
      </c>
    </row>
    <row r="668" s="13" customFormat="1">
      <c r="A668" s="13"/>
      <c r="B668" s="252"/>
      <c r="C668" s="253"/>
      <c r="D668" s="248" t="s">
        <v>138</v>
      </c>
      <c r="E668" s="254" t="s">
        <v>1</v>
      </c>
      <c r="F668" s="255" t="s">
        <v>641</v>
      </c>
      <c r="G668" s="253"/>
      <c r="H668" s="254" t="s">
        <v>1</v>
      </c>
      <c r="I668" s="256"/>
      <c r="J668" s="253"/>
      <c r="K668" s="253"/>
      <c r="L668" s="257"/>
      <c r="M668" s="258"/>
      <c r="N668" s="259"/>
      <c r="O668" s="259"/>
      <c r="P668" s="259"/>
      <c r="Q668" s="259"/>
      <c r="R668" s="259"/>
      <c r="S668" s="259"/>
      <c r="T668" s="260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61" t="s">
        <v>138</v>
      </c>
      <c r="AU668" s="261" t="s">
        <v>90</v>
      </c>
      <c r="AV668" s="13" t="s">
        <v>88</v>
      </c>
      <c r="AW668" s="13" t="s">
        <v>36</v>
      </c>
      <c r="AX668" s="13" t="s">
        <v>80</v>
      </c>
      <c r="AY668" s="261" t="s">
        <v>127</v>
      </c>
    </row>
    <row r="669" s="14" customFormat="1">
      <c r="A669" s="14"/>
      <c r="B669" s="262"/>
      <c r="C669" s="263"/>
      <c r="D669" s="248" t="s">
        <v>138</v>
      </c>
      <c r="E669" s="264" t="s">
        <v>1</v>
      </c>
      <c r="F669" s="265" t="s">
        <v>152</v>
      </c>
      <c r="G669" s="263"/>
      <c r="H669" s="266">
        <v>3</v>
      </c>
      <c r="I669" s="267"/>
      <c r="J669" s="263"/>
      <c r="K669" s="263"/>
      <c r="L669" s="268"/>
      <c r="M669" s="269"/>
      <c r="N669" s="270"/>
      <c r="O669" s="270"/>
      <c r="P669" s="270"/>
      <c r="Q669" s="270"/>
      <c r="R669" s="270"/>
      <c r="S669" s="270"/>
      <c r="T669" s="271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72" t="s">
        <v>138</v>
      </c>
      <c r="AU669" s="272" t="s">
        <v>90</v>
      </c>
      <c r="AV669" s="14" t="s">
        <v>90</v>
      </c>
      <c r="AW669" s="14" t="s">
        <v>36</v>
      </c>
      <c r="AX669" s="14" t="s">
        <v>80</v>
      </c>
      <c r="AY669" s="272" t="s">
        <v>127</v>
      </c>
    </row>
    <row r="670" s="13" customFormat="1">
      <c r="A670" s="13"/>
      <c r="B670" s="252"/>
      <c r="C670" s="253"/>
      <c r="D670" s="248" t="s">
        <v>138</v>
      </c>
      <c r="E670" s="254" t="s">
        <v>1</v>
      </c>
      <c r="F670" s="255" t="s">
        <v>183</v>
      </c>
      <c r="G670" s="253"/>
      <c r="H670" s="254" t="s">
        <v>1</v>
      </c>
      <c r="I670" s="256"/>
      <c r="J670" s="253"/>
      <c r="K670" s="253"/>
      <c r="L670" s="257"/>
      <c r="M670" s="258"/>
      <c r="N670" s="259"/>
      <c r="O670" s="259"/>
      <c r="P670" s="259"/>
      <c r="Q670" s="259"/>
      <c r="R670" s="259"/>
      <c r="S670" s="259"/>
      <c r="T670" s="260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61" t="s">
        <v>138</v>
      </c>
      <c r="AU670" s="261" t="s">
        <v>90</v>
      </c>
      <c r="AV670" s="13" t="s">
        <v>88</v>
      </c>
      <c r="AW670" s="13" t="s">
        <v>36</v>
      </c>
      <c r="AX670" s="13" t="s">
        <v>80</v>
      </c>
      <c r="AY670" s="261" t="s">
        <v>127</v>
      </c>
    </row>
    <row r="671" s="14" customFormat="1">
      <c r="A671" s="14"/>
      <c r="B671" s="262"/>
      <c r="C671" s="263"/>
      <c r="D671" s="248" t="s">
        <v>138</v>
      </c>
      <c r="E671" s="264" t="s">
        <v>1</v>
      </c>
      <c r="F671" s="265" t="s">
        <v>209</v>
      </c>
      <c r="G671" s="263"/>
      <c r="H671" s="266">
        <v>11</v>
      </c>
      <c r="I671" s="267"/>
      <c r="J671" s="263"/>
      <c r="K671" s="263"/>
      <c r="L671" s="268"/>
      <c r="M671" s="269"/>
      <c r="N671" s="270"/>
      <c r="O671" s="270"/>
      <c r="P671" s="270"/>
      <c r="Q671" s="270"/>
      <c r="R671" s="270"/>
      <c r="S671" s="270"/>
      <c r="T671" s="271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72" t="s">
        <v>138</v>
      </c>
      <c r="AU671" s="272" t="s">
        <v>90</v>
      </c>
      <c r="AV671" s="14" t="s">
        <v>90</v>
      </c>
      <c r="AW671" s="14" t="s">
        <v>36</v>
      </c>
      <c r="AX671" s="14" t="s">
        <v>80</v>
      </c>
      <c r="AY671" s="272" t="s">
        <v>127</v>
      </c>
    </row>
    <row r="672" s="15" customFormat="1">
      <c r="A672" s="15"/>
      <c r="B672" s="273"/>
      <c r="C672" s="274"/>
      <c r="D672" s="248" t="s">
        <v>138</v>
      </c>
      <c r="E672" s="275" t="s">
        <v>1</v>
      </c>
      <c r="F672" s="276" t="s">
        <v>144</v>
      </c>
      <c r="G672" s="274"/>
      <c r="H672" s="277">
        <v>14</v>
      </c>
      <c r="I672" s="278"/>
      <c r="J672" s="274"/>
      <c r="K672" s="274"/>
      <c r="L672" s="279"/>
      <c r="M672" s="280"/>
      <c r="N672" s="281"/>
      <c r="O672" s="281"/>
      <c r="P672" s="281"/>
      <c r="Q672" s="281"/>
      <c r="R672" s="281"/>
      <c r="S672" s="281"/>
      <c r="T672" s="282"/>
      <c r="U672" s="15"/>
      <c r="V672" s="15"/>
      <c r="W672" s="15"/>
      <c r="X672" s="15"/>
      <c r="Y672" s="15"/>
      <c r="Z672" s="15"/>
      <c r="AA672" s="15"/>
      <c r="AB672" s="15"/>
      <c r="AC672" s="15"/>
      <c r="AD672" s="15"/>
      <c r="AE672" s="15"/>
      <c r="AT672" s="283" t="s">
        <v>138</v>
      </c>
      <c r="AU672" s="283" t="s">
        <v>90</v>
      </c>
      <c r="AV672" s="15" t="s">
        <v>134</v>
      </c>
      <c r="AW672" s="15" t="s">
        <v>36</v>
      </c>
      <c r="AX672" s="15" t="s">
        <v>88</v>
      </c>
      <c r="AY672" s="283" t="s">
        <v>127</v>
      </c>
    </row>
    <row r="673" s="2" customFormat="1" ht="16.5" customHeight="1">
      <c r="A673" s="38"/>
      <c r="B673" s="39"/>
      <c r="C673" s="235" t="s">
        <v>642</v>
      </c>
      <c r="D673" s="235" t="s">
        <v>129</v>
      </c>
      <c r="E673" s="236" t="s">
        <v>643</v>
      </c>
      <c r="F673" s="237" t="s">
        <v>644</v>
      </c>
      <c r="G673" s="238" t="s">
        <v>195</v>
      </c>
      <c r="H673" s="239">
        <v>11</v>
      </c>
      <c r="I673" s="240"/>
      <c r="J673" s="241">
        <f>ROUND(I673*H673,2)</f>
        <v>0</v>
      </c>
      <c r="K673" s="237" t="s">
        <v>133</v>
      </c>
      <c r="L673" s="44"/>
      <c r="M673" s="242" t="s">
        <v>1</v>
      </c>
      <c r="N673" s="243" t="s">
        <v>45</v>
      </c>
      <c r="O673" s="91"/>
      <c r="P673" s="244">
        <f>O673*H673</f>
        <v>0</v>
      </c>
      <c r="Q673" s="244">
        <v>0</v>
      </c>
      <c r="R673" s="244">
        <f>Q673*H673</f>
        <v>0</v>
      </c>
      <c r="S673" s="244">
        <v>0.0076800000000000002</v>
      </c>
      <c r="T673" s="245">
        <f>S673*H673</f>
        <v>0.08448</v>
      </c>
      <c r="U673" s="38"/>
      <c r="V673" s="38"/>
      <c r="W673" s="38"/>
      <c r="X673" s="38"/>
      <c r="Y673" s="38"/>
      <c r="Z673" s="38"/>
      <c r="AA673" s="38"/>
      <c r="AB673" s="38"/>
      <c r="AC673" s="38"/>
      <c r="AD673" s="38"/>
      <c r="AE673" s="38"/>
      <c r="AR673" s="246" t="s">
        <v>134</v>
      </c>
      <c r="AT673" s="246" t="s">
        <v>129</v>
      </c>
      <c r="AU673" s="246" t="s">
        <v>90</v>
      </c>
      <c r="AY673" s="17" t="s">
        <v>127</v>
      </c>
      <c r="BE673" s="247">
        <f>IF(N673="základní",J673,0)</f>
        <v>0</v>
      </c>
      <c r="BF673" s="247">
        <f>IF(N673="snížená",J673,0)</f>
        <v>0</v>
      </c>
      <c r="BG673" s="247">
        <f>IF(N673="zákl. přenesená",J673,0)</f>
        <v>0</v>
      </c>
      <c r="BH673" s="247">
        <f>IF(N673="sníž. přenesená",J673,0)</f>
        <v>0</v>
      </c>
      <c r="BI673" s="247">
        <f>IF(N673="nulová",J673,0)</f>
        <v>0</v>
      </c>
      <c r="BJ673" s="17" t="s">
        <v>88</v>
      </c>
      <c r="BK673" s="247">
        <f>ROUND(I673*H673,2)</f>
        <v>0</v>
      </c>
      <c r="BL673" s="17" t="s">
        <v>134</v>
      </c>
      <c r="BM673" s="246" t="s">
        <v>645</v>
      </c>
    </row>
    <row r="674" s="2" customFormat="1">
      <c r="A674" s="38"/>
      <c r="B674" s="39"/>
      <c r="C674" s="40"/>
      <c r="D674" s="248" t="s">
        <v>136</v>
      </c>
      <c r="E674" s="40"/>
      <c r="F674" s="249" t="s">
        <v>646</v>
      </c>
      <c r="G674" s="40"/>
      <c r="H674" s="40"/>
      <c r="I674" s="144"/>
      <c r="J674" s="40"/>
      <c r="K674" s="40"/>
      <c r="L674" s="44"/>
      <c r="M674" s="250"/>
      <c r="N674" s="251"/>
      <c r="O674" s="91"/>
      <c r="P674" s="91"/>
      <c r="Q674" s="91"/>
      <c r="R674" s="91"/>
      <c r="S674" s="91"/>
      <c r="T674" s="92"/>
      <c r="U674" s="38"/>
      <c r="V674" s="38"/>
      <c r="W674" s="38"/>
      <c r="X674" s="38"/>
      <c r="Y674" s="38"/>
      <c r="Z674" s="38"/>
      <c r="AA674" s="38"/>
      <c r="AB674" s="38"/>
      <c r="AC674" s="38"/>
      <c r="AD674" s="38"/>
      <c r="AE674" s="38"/>
      <c r="AT674" s="17" t="s">
        <v>136</v>
      </c>
      <c r="AU674" s="17" t="s">
        <v>90</v>
      </c>
    </row>
    <row r="675" s="13" customFormat="1">
      <c r="A675" s="13"/>
      <c r="B675" s="252"/>
      <c r="C675" s="253"/>
      <c r="D675" s="248" t="s">
        <v>138</v>
      </c>
      <c r="E675" s="254" t="s">
        <v>1</v>
      </c>
      <c r="F675" s="255" t="s">
        <v>621</v>
      </c>
      <c r="G675" s="253"/>
      <c r="H675" s="254" t="s">
        <v>1</v>
      </c>
      <c r="I675" s="256"/>
      <c r="J675" s="253"/>
      <c r="K675" s="253"/>
      <c r="L675" s="257"/>
      <c r="M675" s="258"/>
      <c r="N675" s="259"/>
      <c r="O675" s="259"/>
      <c r="P675" s="259"/>
      <c r="Q675" s="259"/>
      <c r="R675" s="259"/>
      <c r="S675" s="259"/>
      <c r="T675" s="260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61" t="s">
        <v>138</v>
      </c>
      <c r="AU675" s="261" t="s">
        <v>90</v>
      </c>
      <c r="AV675" s="13" t="s">
        <v>88</v>
      </c>
      <c r="AW675" s="13" t="s">
        <v>36</v>
      </c>
      <c r="AX675" s="13" t="s">
        <v>80</v>
      </c>
      <c r="AY675" s="261" t="s">
        <v>127</v>
      </c>
    </row>
    <row r="676" s="13" customFormat="1">
      <c r="A676" s="13"/>
      <c r="B676" s="252"/>
      <c r="C676" s="253"/>
      <c r="D676" s="248" t="s">
        <v>138</v>
      </c>
      <c r="E676" s="254" t="s">
        <v>1</v>
      </c>
      <c r="F676" s="255" t="s">
        <v>247</v>
      </c>
      <c r="G676" s="253"/>
      <c r="H676" s="254" t="s">
        <v>1</v>
      </c>
      <c r="I676" s="256"/>
      <c r="J676" s="253"/>
      <c r="K676" s="253"/>
      <c r="L676" s="257"/>
      <c r="M676" s="258"/>
      <c r="N676" s="259"/>
      <c r="O676" s="259"/>
      <c r="P676" s="259"/>
      <c r="Q676" s="259"/>
      <c r="R676" s="259"/>
      <c r="S676" s="259"/>
      <c r="T676" s="260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61" t="s">
        <v>138</v>
      </c>
      <c r="AU676" s="261" t="s">
        <v>90</v>
      </c>
      <c r="AV676" s="13" t="s">
        <v>88</v>
      </c>
      <c r="AW676" s="13" t="s">
        <v>36</v>
      </c>
      <c r="AX676" s="13" t="s">
        <v>80</v>
      </c>
      <c r="AY676" s="261" t="s">
        <v>127</v>
      </c>
    </row>
    <row r="677" s="14" customFormat="1">
      <c r="A677" s="14"/>
      <c r="B677" s="262"/>
      <c r="C677" s="263"/>
      <c r="D677" s="248" t="s">
        <v>138</v>
      </c>
      <c r="E677" s="264" t="s">
        <v>1</v>
      </c>
      <c r="F677" s="265" t="s">
        <v>209</v>
      </c>
      <c r="G677" s="263"/>
      <c r="H677" s="266">
        <v>11</v>
      </c>
      <c r="I677" s="267"/>
      <c r="J677" s="263"/>
      <c r="K677" s="263"/>
      <c r="L677" s="268"/>
      <c r="M677" s="269"/>
      <c r="N677" s="270"/>
      <c r="O677" s="270"/>
      <c r="P677" s="270"/>
      <c r="Q677" s="270"/>
      <c r="R677" s="270"/>
      <c r="S677" s="270"/>
      <c r="T677" s="271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72" t="s">
        <v>138</v>
      </c>
      <c r="AU677" s="272" t="s">
        <v>90</v>
      </c>
      <c r="AV677" s="14" t="s">
        <v>90</v>
      </c>
      <c r="AW677" s="14" t="s">
        <v>36</v>
      </c>
      <c r="AX677" s="14" t="s">
        <v>88</v>
      </c>
      <c r="AY677" s="272" t="s">
        <v>127</v>
      </c>
    </row>
    <row r="678" s="2" customFormat="1" ht="21.75" customHeight="1">
      <c r="A678" s="38"/>
      <c r="B678" s="39"/>
      <c r="C678" s="235" t="s">
        <v>647</v>
      </c>
      <c r="D678" s="235" t="s">
        <v>129</v>
      </c>
      <c r="E678" s="236" t="s">
        <v>648</v>
      </c>
      <c r="F678" s="237" t="s">
        <v>649</v>
      </c>
      <c r="G678" s="238" t="s">
        <v>195</v>
      </c>
      <c r="H678" s="239">
        <v>3</v>
      </c>
      <c r="I678" s="240"/>
      <c r="J678" s="241">
        <f>ROUND(I678*H678,2)</f>
        <v>0</v>
      </c>
      <c r="K678" s="237" t="s">
        <v>133</v>
      </c>
      <c r="L678" s="44"/>
      <c r="M678" s="242" t="s">
        <v>1</v>
      </c>
      <c r="N678" s="243" t="s">
        <v>45</v>
      </c>
      <c r="O678" s="91"/>
      <c r="P678" s="244">
        <f>O678*H678</f>
        <v>0</v>
      </c>
      <c r="Q678" s="244">
        <v>0</v>
      </c>
      <c r="R678" s="244">
        <f>Q678*H678</f>
        <v>0</v>
      </c>
      <c r="S678" s="244">
        <v>0.022599999999999999</v>
      </c>
      <c r="T678" s="245">
        <f>S678*H678</f>
        <v>0.067799999999999999</v>
      </c>
      <c r="U678" s="38"/>
      <c r="V678" s="38"/>
      <c r="W678" s="38"/>
      <c r="X678" s="38"/>
      <c r="Y678" s="38"/>
      <c r="Z678" s="38"/>
      <c r="AA678" s="38"/>
      <c r="AB678" s="38"/>
      <c r="AC678" s="38"/>
      <c r="AD678" s="38"/>
      <c r="AE678" s="38"/>
      <c r="AR678" s="246" t="s">
        <v>134</v>
      </c>
      <c r="AT678" s="246" t="s">
        <v>129</v>
      </c>
      <c r="AU678" s="246" t="s">
        <v>90</v>
      </c>
      <c r="AY678" s="17" t="s">
        <v>127</v>
      </c>
      <c r="BE678" s="247">
        <f>IF(N678="základní",J678,0)</f>
        <v>0</v>
      </c>
      <c r="BF678" s="247">
        <f>IF(N678="snížená",J678,0)</f>
        <v>0</v>
      </c>
      <c r="BG678" s="247">
        <f>IF(N678="zákl. přenesená",J678,0)</f>
        <v>0</v>
      </c>
      <c r="BH678" s="247">
        <f>IF(N678="sníž. přenesená",J678,0)</f>
        <v>0</v>
      </c>
      <c r="BI678" s="247">
        <f>IF(N678="nulová",J678,0)</f>
        <v>0</v>
      </c>
      <c r="BJ678" s="17" t="s">
        <v>88</v>
      </c>
      <c r="BK678" s="247">
        <f>ROUND(I678*H678,2)</f>
        <v>0</v>
      </c>
      <c r="BL678" s="17" t="s">
        <v>134</v>
      </c>
      <c r="BM678" s="246" t="s">
        <v>650</v>
      </c>
    </row>
    <row r="679" s="2" customFormat="1">
      <c r="A679" s="38"/>
      <c r="B679" s="39"/>
      <c r="C679" s="40"/>
      <c r="D679" s="248" t="s">
        <v>136</v>
      </c>
      <c r="E679" s="40"/>
      <c r="F679" s="249" t="s">
        <v>651</v>
      </c>
      <c r="G679" s="40"/>
      <c r="H679" s="40"/>
      <c r="I679" s="144"/>
      <c r="J679" s="40"/>
      <c r="K679" s="40"/>
      <c r="L679" s="44"/>
      <c r="M679" s="250"/>
      <c r="N679" s="251"/>
      <c r="O679" s="91"/>
      <c r="P679" s="91"/>
      <c r="Q679" s="91"/>
      <c r="R679" s="91"/>
      <c r="S679" s="91"/>
      <c r="T679" s="92"/>
      <c r="U679" s="38"/>
      <c r="V679" s="38"/>
      <c r="W679" s="38"/>
      <c r="X679" s="38"/>
      <c r="Y679" s="38"/>
      <c r="Z679" s="38"/>
      <c r="AA679" s="38"/>
      <c r="AB679" s="38"/>
      <c r="AC679" s="38"/>
      <c r="AD679" s="38"/>
      <c r="AE679" s="38"/>
      <c r="AT679" s="17" t="s">
        <v>136</v>
      </c>
      <c r="AU679" s="17" t="s">
        <v>90</v>
      </c>
    </row>
    <row r="680" s="13" customFormat="1">
      <c r="A680" s="13"/>
      <c r="B680" s="252"/>
      <c r="C680" s="253"/>
      <c r="D680" s="248" t="s">
        <v>138</v>
      </c>
      <c r="E680" s="254" t="s">
        <v>1</v>
      </c>
      <c r="F680" s="255" t="s">
        <v>621</v>
      </c>
      <c r="G680" s="253"/>
      <c r="H680" s="254" t="s">
        <v>1</v>
      </c>
      <c r="I680" s="256"/>
      <c r="J680" s="253"/>
      <c r="K680" s="253"/>
      <c r="L680" s="257"/>
      <c r="M680" s="258"/>
      <c r="N680" s="259"/>
      <c r="O680" s="259"/>
      <c r="P680" s="259"/>
      <c r="Q680" s="259"/>
      <c r="R680" s="259"/>
      <c r="S680" s="259"/>
      <c r="T680" s="260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61" t="s">
        <v>138</v>
      </c>
      <c r="AU680" s="261" t="s">
        <v>90</v>
      </c>
      <c r="AV680" s="13" t="s">
        <v>88</v>
      </c>
      <c r="AW680" s="13" t="s">
        <v>36</v>
      </c>
      <c r="AX680" s="13" t="s">
        <v>80</v>
      </c>
      <c r="AY680" s="261" t="s">
        <v>127</v>
      </c>
    </row>
    <row r="681" s="13" customFormat="1">
      <c r="A681" s="13"/>
      <c r="B681" s="252"/>
      <c r="C681" s="253"/>
      <c r="D681" s="248" t="s">
        <v>138</v>
      </c>
      <c r="E681" s="254" t="s">
        <v>1</v>
      </c>
      <c r="F681" s="255" t="s">
        <v>140</v>
      </c>
      <c r="G681" s="253"/>
      <c r="H681" s="254" t="s">
        <v>1</v>
      </c>
      <c r="I681" s="256"/>
      <c r="J681" s="253"/>
      <c r="K681" s="253"/>
      <c r="L681" s="257"/>
      <c r="M681" s="258"/>
      <c r="N681" s="259"/>
      <c r="O681" s="259"/>
      <c r="P681" s="259"/>
      <c r="Q681" s="259"/>
      <c r="R681" s="259"/>
      <c r="S681" s="259"/>
      <c r="T681" s="260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61" t="s">
        <v>138</v>
      </c>
      <c r="AU681" s="261" t="s">
        <v>90</v>
      </c>
      <c r="AV681" s="13" t="s">
        <v>88</v>
      </c>
      <c r="AW681" s="13" t="s">
        <v>36</v>
      </c>
      <c r="AX681" s="13" t="s">
        <v>80</v>
      </c>
      <c r="AY681" s="261" t="s">
        <v>127</v>
      </c>
    </row>
    <row r="682" s="14" customFormat="1">
      <c r="A682" s="14"/>
      <c r="B682" s="262"/>
      <c r="C682" s="263"/>
      <c r="D682" s="248" t="s">
        <v>138</v>
      </c>
      <c r="E682" s="264" t="s">
        <v>1</v>
      </c>
      <c r="F682" s="265" t="s">
        <v>152</v>
      </c>
      <c r="G682" s="263"/>
      <c r="H682" s="266">
        <v>3</v>
      </c>
      <c r="I682" s="267"/>
      <c r="J682" s="263"/>
      <c r="K682" s="263"/>
      <c r="L682" s="268"/>
      <c r="M682" s="269"/>
      <c r="N682" s="270"/>
      <c r="O682" s="270"/>
      <c r="P682" s="270"/>
      <c r="Q682" s="270"/>
      <c r="R682" s="270"/>
      <c r="S682" s="270"/>
      <c r="T682" s="271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72" t="s">
        <v>138</v>
      </c>
      <c r="AU682" s="272" t="s">
        <v>90</v>
      </c>
      <c r="AV682" s="14" t="s">
        <v>90</v>
      </c>
      <c r="AW682" s="14" t="s">
        <v>36</v>
      </c>
      <c r="AX682" s="14" t="s">
        <v>88</v>
      </c>
      <c r="AY682" s="272" t="s">
        <v>127</v>
      </c>
    </row>
    <row r="683" s="2" customFormat="1" ht="16.5" customHeight="1">
      <c r="A683" s="38"/>
      <c r="B683" s="39"/>
      <c r="C683" s="235" t="s">
        <v>652</v>
      </c>
      <c r="D683" s="235" t="s">
        <v>129</v>
      </c>
      <c r="E683" s="236" t="s">
        <v>653</v>
      </c>
      <c r="F683" s="237" t="s">
        <v>654</v>
      </c>
      <c r="G683" s="238" t="s">
        <v>195</v>
      </c>
      <c r="H683" s="239">
        <v>11</v>
      </c>
      <c r="I683" s="240"/>
      <c r="J683" s="241">
        <f>ROUND(I683*H683,2)</f>
        <v>0</v>
      </c>
      <c r="K683" s="237" t="s">
        <v>133</v>
      </c>
      <c r="L683" s="44"/>
      <c r="M683" s="242" t="s">
        <v>1</v>
      </c>
      <c r="N683" s="243" t="s">
        <v>45</v>
      </c>
      <c r="O683" s="91"/>
      <c r="P683" s="244">
        <f>O683*H683</f>
        <v>0</v>
      </c>
      <c r="Q683" s="244">
        <v>0.063829999999999998</v>
      </c>
      <c r="R683" s="244">
        <f>Q683*H683</f>
        <v>0.70212999999999992</v>
      </c>
      <c r="S683" s="244">
        <v>0</v>
      </c>
      <c r="T683" s="245">
        <f>S683*H683</f>
        <v>0</v>
      </c>
      <c r="U683" s="38"/>
      <c r="V683" s="38"/>
      <c r="W683" s="38"/>
      <c r="X683" s="38"/>
      <c r="Y683" s="38"/>
      <c r="Z683" s="38"/>
      <c r="AA683" s="38"/>
      <c r="AB683" s="38"/>
      <c r="AC683" s="38"/>
      <c r="AD683" s="38"/>
      <c r="AE683" s="38"/>
      <c r="AR683" s="246" t="s">
        <v>134</v>
      </c>
      <c r="AT683" s="246" t="s">
        <v>129</v>
      </c>
      <c r="AU683" s="246" t="s">
        <v>90</v>
      </c>
      <c r="AY683" s="17" t="s">
        <v>127</v>
      </c>
      <c r="BE683" s="247">
        <f>IF(N683="základní",J683,0)</f>
        <v>0</v>
      </c>
      <c r="BF683" s="247">
        <f>IF(N683="snížená",J683,0)</f>
        <v>0</v>
      </c>
      <c r="BG683" s="247">
        <f>IF(N683="zákl. přenesená",J683,0)</f>
        <v>0</v>
      </c>
      <c r="BH683" s="247">
        <f>IF(N683="sníž. přenesená",J683,0)</f>
        <v>0</v>
      </c>
      <c r="BI683" s="247">
        <f>IF(N683="nulová",J683,0)</f>
        <v>0</v>
      </c>
      <c r="BJ683" s="17" t="s">
        <v>88</v>
      </c>
      <c r="BK683" s="247">
        <f>ROUND(I683*H683,2)</f>
        <v>0</v>
      </c>
      <c r="BL683" s="17" t="s">
        <v>134</v>
      </c>
      <c r="BM683" s="246" t="s">
        <v>655</v>
      </c>
    </row>
    <row r="684" s="2" customFormat="1">
      <c r="A684" s="38"/>
      <c r="B684" s="39"/>
      <c r="C684" s="40"/>
      <c r="D684" s="248" t="s">
        <v>136</v>
      </c>
      <c r="E684" s="40"/>
      <c r="F684" s="249" t="s">
        <v>654</v>
      </c>
      <c r="G684" s="40"/>
      <c r="H684" s="40"/>
      <c r="I684" s="144"/>
      <c r="J684" s="40"/>
      <c r="K684" s="40"/>
      <c r="L684" s="44"/>
      <c r="M684" s="250"/>
      <c r="N684" s="251"/>
      <c r="O684" s="91"/>
      <c r="P684" s="91"/>
      <c r="Q684" s="91"/>
      <c r="R684" s="91"/>
      <c r="S684" s="91"/>
      <c r="T684" s="92"/>
      <c r="U684" s="38"/>
      <c r="V684" s="38"/>
      <c r="W684" s="38"/>
      <c r="X684" s="38"/>
      <c r="Y684" s="38"/>
      <c r="Z684" s="38"/>
      <c r="AA684" s="38"/>
      <c r="AB684" s="38"/>
      <c r="AC684" s="38"/>
      <c r="AD684" s="38"/>
      <c r="AE684" s="38"/>
      <c r="AT684" s="17" t="s">
        <v>136</v>
      </c>
      <c r="AU684" s="17" t="s">
        <v>90</v>
      </c>
    </row>
    <row r="685" s="13" customFormat="1">
      <c r="A685" s="13"/>
      <c r="B685" s="252"/>
      <c r="C685" s="253"/>
      <c r="D685" s="248" t="s">
        <v>138</v>
      </c>
      <c r="E685" s="254" t="s">
        <v>1</v>
      </c>
      <c r="F685" s="255" t="s">
        <v>372</v>
      </c>
      <c r="G685" s="253"/>
      <c r="H685" s="254" t="s">
        <v>1</v>
      </c>
      <c r="I685" s="256"/>
      <c r="J685" s="253"/>
      <c r="K685" s="253"/>
      <c r="L685" s="257"/>
      <c r="M685" s="258"/>
      <c r="N685" s="259"/>
      <c r="O685" s="259"/>
      <c r="P685" s="259"/>
      <c r="Q685" s="259"/>
      <c r="R685" s="259"/>
      <c r="S685" s="259"/>
      <c r="T685" s="260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61" t="s">
        <v>138</v>
      </c>
      <c r="AU685" s="261" t="s">
        <v>90</v>
      </c>
      <c r="AV685" s="13" t="s">
        <v>88</v>
      </c>
      <c r="AW685" s="13" t="s">
        <v>36</v>
      </c>
      <c r="AX685" s="13" t="s">
        <v>80</v>
      </c>
      <c r="AY685" s="261" t="s">
        <v>127</v>
      </c>
    </row>
    <row r="686" s="13" customFormat="1">
      <c r="A686" s="13"/>
      <c r="B686" s="252"/>
      <c r="C686" s="253"/>
      <c r="D686" s="248" t="s">
        <v>138</v>
      </c>
      <c r="E686" s="254" t="s">
        <v>1</v>
      </c>
      <c r="F686" s="255" t="s">
        <v>247</v>
      </c>
      <c r="G686" s="253"/>
      <c r="H686" s="254" t="s">
        <v>1</v>
      </c>
      <c r="I686" s="256"/>
      <c r="J686" s="253"/>
      <c r="K686" s="253"/>
      <c r="L686" s="257"/>
      <c r="M686" s="258"/>
      <c r="N686" s="259"/>
      <c r="O686" s="259"/>
      <c r="P686" s="259"/>
      <c r="Q686" s="259"/>
      <c r="R686" s="259"/>
      <c r="S686" s="259"/>
      <c r="T686" s="260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61" t="s">
        <v>138</v>
      </c>
      <c r="AU686" s="261" t="s">
        <v>90</v>
      </c>
      <c r="AV686" s="13" t="s">
        <v>88</v>
      </c>
      <c r="AW686" s="13" t="s">
        <v>36</v>
      </c>
      <c r="AX686" s="13" t="s">
        <v>80</v>
      </c>
      <c r="AY686" s="261" t="s">
        <v>127</v>
      </c>
    </row>
    <row r="687" s="14" customFormat="1">
      <c r="A687" s="14"/>
      <c r="B687" s="262"/>
      <c r="C687" s="263"/>
      <c r="D687" s="248" t="s">
        <v>138</v>
      </c>
      <c r="E687" s="264" t="s">
        <v>1</v>
      </c>
      <c r="F687" s="265" t="s">
        <v>209</v>
      </c>
      <c r="G687" s="263"/>
      <c r="H687" s="266">
        <v>11</v>
      </c>
      <c r="I687" s="267"/>
      <c r="J687" s="263"/>
      <c r="K687" s="263"/>
      <c r="L687" s="268"/>
      <c r="M687" s="269"/>
      <c r="N687" s="270"/>
      <c r="O687" s="270"/>
      <c r="P687" s="270"/>
      <c r="Q687" s="270"/>
      <c r="R687" s="270"/>
      <c r="S687" s="270"/>
      <c r="T687" s="271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72" t="s">
        <v>138</v>
      </c>
      <c r="AU687" s="272" t="s">
        <v>90</v>
      </c>
      <c r="AV687" s="14" t="s">
        <v>90</v>
      </c>
      <c r="AW687" s="14" t="s">
        <v>36</v>
      </c>
      <c r="AX687" s="14" t="s">
        <v>88</v>
      </c>
      <c r="AY687" s="272" t="s">
        <v>127</v>
      </c>
    </row>
    <row r="688" s="2" customFormat="1" ht="16.5" customHeight="1">
      <c r="A688" s="38"/>
      <c r="B688" s="39"/>
      <c r="C688" s="284" t="s">
        <v>656</v>
      </c>
      <c r="D688" s="284" t="s">
        <v>285</v>
      </c>
      <c r="E688" s="285" t="s">
        <v>657</v>
      </c>
      <c r="F688" s="286" t="s">
        <v>658</v>
      </c>
      <c r="G688" s="287" t="s">
        <v>195</v>
      </c>
      <c r="H688" s="288">
        <v>11</v>
      </c>
      <c r="I688" s="289"/>
      <c r="J688" s="290">
        <f>ROUND(I688*H688,2)</f>
        <v>0</v>
      </c>
      <c r="K688" s="286" t="s">
        <v>1</v>
      </c>
      <c r="L688" s="291"/>
      <c r="M688" s="292" t="s">
        <v>1</v>
      </c>
      <c r="N688" s="293" t="s">
        <v>45</v>
      </c>
      <c r="O688" s="91"/>
      <c r="P688" s="244">
        <f>O688*H688</f>
        <v>0</v>
      </c>
      <c r="Q688" s="244">
        <v>0.0054999999999999997</v>
      </c>
      <c r="R688" s="244">
        <f>Q688*H688</f>
        <v>0.060499999999999998</v>
      </c>
      <c r="S688" s="244">
        <v>0</v>
      </c>
      <c r="T688" s="245">
        <f>S688*H688</f>
        <v>0</v>
      </c>
      <c r="U688" s="38"/>
      <c r="V688" s="38"/>
      <c r="W688" s="38"/>
      <c r="X688" s="38"/>
      <c r="Y688" s="38"/>
      <c r="Z688" s="38"/>
      <c r="AA688" s="38"/>
      <c r="AB688" s="38"/>
      <c r="AC688" s="38"/>
      <c r="AD688" s="38"/>
      <c r="AE688" s="38"/>
      <c r="AR688" s="246" t="s">
        <v>192</v>
      </c>
      <c r="AT688" s="246" t="s">
        <v>285</v>
      </c>
      <c r="AU688" s="246" t="s">
        <v>90</v>
      </c>
      <c r="AY688" s="17" t="s">
        <v>127</v>
      </c>
      <c r="BE688" s="247">
        <f>IF(N688="základní",J688,0)</f>
        <v>0</v>
      </c>
      <c r="BF688" s="247">
        <f>IF(N688="snížená",J688,0)</f>
        <v>0</v>
      </c>
      <c r="BG688" s="247">
        <f>IF(N688="zákl. přenesená",J688,0)</f>
        <v>0</v>
      </c>
      <c r="BH688" s="247">
        <f>IF(N688="sníž. přenesená",J688,0)</f>
        <v>0</v>
      </c>
      <c r="BI688" s="247">
        <f>IF(N688="nulová",J688,0)</f>
        <v>0</v>
      </c>
      <c r="BJ688" s="17" t="s">
        <v>88</v>
      </c>
      <c r="BK688" s="247">
        <f>ROUND(I688*H688,2)</f>
        <v>0</v>
      </c>
      <c r="BL688" s="17" t="s">
        <v>134</v>
      </c>
      <c r="BM688" s="246" t="s">
        <v>659</v>
      </c>
    </row>
    <row r="689" s="2" customFormat="1">
      <c r="A689" s="38"/>
      <c r="B689" s="39"/>
      <c r="C689" s="40"/>
      <c r="D689" s="248" t="s">
        <v>136</v>
      </c>
      <c r="E689" s="40"/>
      <c r="F689" s="249" t="s">
        <v>660</v>
      </c>
      <c r="G689" s="40"/>
      <c r="H689" s="40"/>
      <c r="I689" s="144"/>
      <c r="J689" s="40"/>
      <c r="K689" s="40"/>
      <c r="L689" s="44"/>
      <c r="M689" s="250"/>
      <c r="N689" s="251"/>
      <c r="O689" s="91"/>
      <c r="P689" s="91"/>
      <c r="Q689" s="91"/>
      <c r="R689" s="91"/>
      <c r="S689" s="91"/>
      <c r="T689" s="92"/>
      <c r="U689" s="38"/>
      <c r="V689" s="38"/>
      <c r="W689" s="38"/>
      <c r="X689" s="38"/>
      <c r="Y689" s="38"/>
      <c r="Z689" s="38"/>
      <c r="AA689" s="38"/>
      <c r="AB689" s="38"/>
      <c r="AC689" s="38"/>
      <c r="AD689" s="38"/>
      <c r="AE689" s="38"/>
      <c r="AT689" s="17" t="s">
        <v>136</v>
      </c>
      <c r="AU689" s="17" t="s">
        <v>90</v>
      </c>
    </row>
    <row r="690" s="13" customFormat="1">
      <c r="A690" s="13"/>
      <c r="B690" s="252"/>
      <c r="C690" s="253"/>
      <c r="D690" s="248" t="s">
        <v>138</v>
      </c>
      <c r="E690" s="254" t="s">
        <v>1</v>
      </c>
      <c r="F690" s="255" t="s">
        <v>372</v>
      </c>
      <c r="G690" s="253"/>
      <c r="H690" s="254" t="s">
        <v>1</v>
      </c>
      <c r="I690" s="256"/>
      <c r="J690" s="253"/>
      <c r="K690" s="253"/>
      <c r="L690" s="257"/>
      <c r="M690" s="258"/>
      <c r="N690" s="259"/>
      <c r="O690" s="259"/>
      <c r="P690" s="259"/>
      <c r="Q690" s="259"/>
      <c r="R690" s="259"/>
      <c r="S690" s="259"/>
      <c r="T690" s="260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61" t="s">
        <v>138</v>
      </c>
      <c r="AU690" s="261" t="s">
        <v>90</v>
      </c>
      <c r="AV690" s="13" t="s">
        <v>88</v>
      </c>
      <c r="AW690" s="13" t="s">
        <v>36</v>
      </c>
      <c r="AX690" s="13" t="s">
        <v>80</v>
      </c>
      <c r="AY690" s="261" t="s">
        <v>127</v>
      </c>
    </row>
    <row r="691" s="13" customFormat="1">
      <c r="A691" s="13"/>
      <c r="B691" s="252"/>
      <c r="C691" s="253"/>
      <c r="D691" s="248" t="s">
        <v>138</v>
      </c>
      <c r="E691" s="254" t="s">
        <v>1</v>
      </c>
      <c r="F691" s="255" t="s">
        <v>247</v>
      </c>
      <c r="G691" s="253"/>
      <c r="H691" s="254" t="s">
        <v>1</v>
      </c>
      <c r="I691" s="256"/>
      <c r="J691" s="253"/>
      <c r="K691" s="253"/>
      <c r="L691" s="257"/>
      <c r="M691" s="258"/>
      <c r="N691" s="259"/>
      <c r="O691" s="259"/>
      <c r="P691" s="259"/>
      <c r="Q691" s="259"/>
      <c r="R691" s="259"/>
      <c r="S691" s="259"/>
      <c r="T691" s="260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61" t="s">
        <v>138</v>
      </c>
      <c r="AU691" s="261" t="s">
        <v>90</v>
      </c>
      <c r="AV691" s="13" t="s">
        <v>88</v>
      </c>
      <c r="AW691" s="13" t="s">
        <v>36</v>
      </c>
      <c r="AX691" s="13" t="s">
        <v>80</v>
      </c>
      <c r="AY691" s="261" t="s">
        <v>127</v>
      </c>
    </row>
    <row r="692" s="14" customFormat="1">
      <c r="A692" s="14"/>
      <c r="B692" s="262"/>
      <c r="C692" s="263"/>
      <c r="D692" s="248" t="s">
        <v>138</v>
      </c>
      <c r="E692" s="264" t="s">
        <v>1</v>
      </c>
      <c r="F692" s="265" t="s">
        <v>209</v>
      </c>
      <c r="G692" s="263"/>
      <c r="H692" s="266">
        <v>11</v>
      </c>
      <c r="I692" s="267"/>
      <c r="J692" s="263"/>
      <c r="K692" s="263"/>
      <c r="L692" s="268"/>
      <c r="M692" s="269"/>
      <c r="N692" s="270"/>
      <c r="O692" s="270"/>
      <c r="P692" s="270"/>
      <c r="Q692" s="270"/>
      <c r="R692" s="270"/>
      <c r="S692" s="270"/>
      <c r="T692" s="271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72" t="s">
        <v>138</v>
      </c>
      <c r="AU692" s="272" t="s">
        <v>90</v>
      </c>
      <c r="AV692" s="14" t="s">
        <v>90</v>
      </c>
      <c r="AW692" s="14" t="s">
        <v>36</v>
      </c>
      <c r="AX692" s="14" t="s">
        <v>88</v>
      </c>
      <c r="AY692" s="272" t="s">
        <v>127</v>
      </c>
    </row>
    <row r="693" s="2" customFormat="1" ht="16.5" customHeight="1">
      <c r="A693" s="38"/>
      <c r="B693" s="39"/>
      <c r="C693" s="284" t="s">
        <v>661</v>
      </c>
      <c r="D693" s="284" t="s">
        <v>285</v>
      </c>
      <c r="E693" s="285" t="s">
        <v>662</v>
      </c>
      <c r="F693" s="286" t="s">
        <v>663</v>
      </c>
      <c r="G693" s="287" t="s">
        <v>195</v>
      </c>
      <c r="H693" s="288">
        <v>11</v>
      </c>
      <c r="I693" s="289"/>
      <c r="J693" s="290">
        <f>ROUND(I693*H693,2)</f>
        <v>0</v>
      </c>
      <c r="K693" s="286" t="s">
        <v>1</v>
      </c>
      <c r="L693" s="291"/>
      <c r="M693" s="292" t="s">
        <v>1</v>
      </c>
      <c r="N693" s="293" t="s">
        <v>45</v>
      </c>
      <c r="O693" s="91"/>
      <c r="P693" s="244">
        <f>O693*H693</f>
        <v>0</v>
      </c>
      <c r="Q693" s="244">
        <v>0.00064999999999999997</v>
      </c>
      <c r="R693" s="244">
        <f>Q693*H693</f>
        <v>0.0071500000000000001</v>
      </c>
      <c r="S693" s="244">
        <v>0</v>
      </c>
      <c r="T693" s="245">
        <f>S693*H693</f>
        <v>0</v>
      </c>
      <c r="U693" s="38"/>
      <c r="V693" s="38"/>
      <c r="W693" s="38"/>
      <c r="X693" s="38"/>
      <c r="Y693" s="38"/>
      <c r="Z693" s="38"/>
      <c r="AA693" s="38"/>
      <c r="AB693" s="38"/>
      <c r="AC693" s="38"/>
      <c r="AD693" s="38"/>
      <c r="AE693" s="38"/>
      <c r="AR693" s="246" t="s">
        <v>192</v>
      </c>
      <c r="AT693" s="246" t="s">
        <v>285</v>
      </c>
      <c r="AU693" s="246" t="s">
        <v>90</v>
      </c>
      <c r="AY693" s="17" t="s">
        <v>127</v>
      </c>
      <c r="BE693" s="247">
        <f>IF(N693="základní",J693,0)</f>
        <v>0</v>
      </c>
      <c r="BF693" s="247">
        <f>IF(N693="snížená",J693,0)</f>
        <v>0</v>
      </c>
      <c r="BG693" s="247">
        <f>IF(N693="zákl. přenesená",J693,0)</f>
        <v>0</v>
      </c>
      <c r="BH693" s="247">
        <f>IF(N693="sníž. přenesená",J693,0)</f>
        <v>0</v>
      </c>
      <c r="BI693" s="247">
        <f>IF(N693="nulová",J693,0)</f>
        <v>0</v>
      </c>
      <c r="BJ693" s="17" t="s">
        <v>88</v>
      </c>
      <c r="BK693" s="247">
        <f>ROUND(I693*H693,2)</f>
        <v>0</v>
      </c>
      <c r="BL693" s="17" t="s">
        <v>134</v>
      </c>
      <c r="BM693" s="246" t="s">
        <v>664</v>
      </c>
    </row>
    <row r="694" s="2" customFormat="1">
      <c r="A694" s="38"/>
      <c r="B694" s="39"/>
      <c r="C694" s="40"/>
      <c r="D694" s="248" t="s">
        <v>136</v>
      </c>
      <c r="E694" s="40"/>
      <c r="F694" s="249" t="s">
        <v>665</v>
      </c>
      <c r="G694" s="40"/>
      <c r="H694" s="40"/>
      <c r="I694" s="144"/>
      <c r="J694" s="40"/>
      <c r="K694" s="40"/>
      <c r="L694" s="44"/>
      <c r="M694" s="250"/>
      <c r="N694" s="251"/>
      <c r="O694" s="91"/>
      <c r="P694" s="91"/>
      <c r="Q694" s="91"/>
      <c r="R694" s="91"/>
      <c r="S694" s="91"/>
      <c r="T694" s="92"/>
      <c r="U694" s="38"/>
      <c r="V694" s="38"/>
      <c r="W694" s="38"/>
      <c r="X694" s="38"/>
      <c r="Y694" s="38"/>
      <c r="Z694" s="38"/>
      <c r="AA694" s="38"/>
      <c r="AB694" s="38"/>
      <c r="AC694" s="38"/>
      <c r="AD694" s="38"/>
      <c r="AE694" s="38"/>
      <c r="AT694" s="17" t="s">
        <v>136</v>
      </c>
      <c r="AU694" s="17" t="s">
        <v>90</v>
      </c>
    </row>
    <row r="695" s="13" customFormat="1">
      <c r="A695" s="13"/>
      <c r="B695" s="252"/>
      <c r="C695" s="253"/>
      <c r="D695" s="248" t="s">
        <v>138</v>
      </c>
      <c r="E695" s="254" t="s">
        <v>1</v>
      </c>
      <c r="F695" s="255" t="s">
        <v>372</v>
      </c>
      <c r="G695" s="253"/>
      <c r="H695" s="254" t="s">
        <v>1</v>
      </c>
      <c r="I695" s="256"/>
      <c r="J695" s="253"/>
      <c r="K695" s="253"/>
      <c r="L695" s="257"/>
      <c r="M695" s="258"/>
      <c r="N695" s="259"/>
      <c r="O695" s="259"/>
      <c r="P695" s="259"/>
      <c r="Q695" s="259"/>
      <c r="R695" s="259"/>
      <c r="S695" s="259"/>
      <c r="T695" s="260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61" t="s">
        <v>138</v>
      </c>
      <c r="AU695" s="261" t="s">
        <v>90</v>
      </c>
      <c r="AV695" s="13" t="s">
        <v>88</v>
      </c>
      <c r="AW695" s="13" t="s">
        <v>36</v>
      </c>
      <c r="AX695" s="13" t="s">
        <v>80</v>
      </c>
      <c r="AY695" s="261" t="s">
        <v>127</v>
      </c>
    </row>
    <row r="696" s="13" customFormat="1">
      <c r="A696" s="13"/>
      <c r="B696" s="252"/>
      <c r="C696" s="253"/>
      <c r="D696" s="248" t="s">
        <v>138</v>
      </c>
      <c r="E696" s="254" t="s">
        <v>1</v>
      </c>
      <c r="F696" s="255" t="s">
        <v>247</v>
      </c>
      <c r="G696" s="253"/>
      <c r="H696" s="254" t="s">
        <v>1</v>
      </c>
      <c r="I696" s="256"/>
      <c r="J696" s="253"/>
      <c r="K696" s="253"/>
      <c r="L696" s="257"/>
      <c r="M696" s="258"/>
      <c r="N696" s="259"/>
      <c r="O696" s="259"/>
      <c r="P696" s="259"/>
      <c r="Q696" s="259"/>
      <c r="R696" s="259"/>
      <c r="S696" s="259"/>
      <c r="T696" s="260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61" t="s">
        <v>138</v>
      </c>
      <c r="AU696" s="261" t="s">
        <v>90</v>
      </c>
      <c r="AV696" s="13" t="s">
        <v>88</v>
      </c>
      <c r="AW696" s="13" t="s">
        <v>36</v>
      </c>
      <c r="AX696" s="13" t="s">
        <v>80</v>
      </c>
      <c r="AY696" s="261" t="s">
        <v>127</v>
      </c>
    </row>
    <row r="697" s="14" customFormat="1">
      <c r="A697" s="14"/>
      <c r="B697" s="262"/>
      <c r="C697" s="263"/>
      <c r="D697" s="248" t="s">
        <v>138</v>
      </c>
      <c r="E697" s="264" t="s">
        <v>1</v>
      </c>
      <c r="F697" s="265" t="s">
        <v>209</v>
      </c>
      <c r="G697" s="263"/>
      <c r="H697" s="266">
        <v>11</v>
      </c>
      <c r="I697" s="267"/>
      <c r="J697" s="263"/>
      <c r="K697" s="263"/>
      <c r="L697" s="268"/>
      <c r="M697" s="269"/>
      <c r="N697" s="270"/>
      <c r="O697" s="270"/>
      <c r="P697" s="270"/>
      <c r="Q697" s="270"/>
      <c r="R697" s="270"/>
      <c r="S697" s="270"/>
      <c r="T697" s="271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72" t="s">
        <v>138</v>
      </c>
      <c r="AU697" s="272" t="s">
        <v>90</v>
      </c>
      <c r="AV697" s="14" t="s">
        <v>90</v>
      </c>
      <c r="AW697" s="14" t="s">
        <v>36</v>
      </c>
      <c r="AX697" s="14" t="s">
        <v>88</v>
      </c>
      <c r="AY697" s="272" t="s">
        <v>127</v>
      </c>
    </row>
    <row r="698" s="2" customFormat="1" ht="16.5" customHeight="1">
      <c r="A698" s="38"/>
      <c r="B698" s="39"/>
      <c r="C698" s="235" t="s">
        <v>666</v>
      </c>
      <c r="D698" s="235" t="s">
        <v>129</v>
      </c>
      <c r="E698" s="236" t="s">
        <v>667</v>
      </c>
      <c r="F698" s="237" t="s">
        <v>668</v>
      </c>
      <c r="G698" s="238" t="s">
        <v>195</v>
      </c>
      <c r="H698" s="239">
        <v>3</v>
      </c>
      <c r="I698" s="240"/>
      <c r="J698" s="241">
        <f>ROUND(I698*H698,2)</f>
        <v>0</v>
      </c>
      <c r="K698" s="237" t="s">
        <v>133</v>
      </c>
      <c r="L698" s="44"/>
      <c r="M698" s="242" t="s">
        <v>1</v>
      </c>
      <c r="N698" s="243" t="s">
        <v>45</v>
      </c>
      <c r="O698" s="91"/>
      <c r="P698" s="244">
        <f>O698*H698</f>
        <v>0</v>
      </c>
      <c r="Q698" s="244">
        <v>0.12303</v>
      </c>
      <c r="R698" s="244">
        <f>Q698*H698</f>
        <v>0.36909000000000003</v>
      </c>
      <c r="S698" s="244">
        <v>0</v>
      </c>
      <c r="T698" s="245">
        <f>S698*H698</f>
        <v>0</v>
      </c>
      <c r="U698" s="38"/>
      <c r="V698" s="38"/>
      <c r="W698" s="38"/>
      <c r="X698" s="38"/>
      <c r="Y698" s="38"/>
      <c r="Z698" s="38"/>
      <c r="AA698" s="38"/>
      <c r="AB698" s="38"/>
      <c r="AC698" s="38"/>
      <c r="AD698" s="38"/>
      <c r="AE698" s="38"/>
      <c r="AR698" s="246" t="s">
        <v>134</v>
      </c>
      <c r="AT698" s="246" t="s">
        <v>129</v>
      </c>
      <c r="AU698" s="246" t="s">
        <v>90</v>
      </c>
      <c r="AY698" s="17" t="s">
        <v>127</v>
      </c>
      <c r="BE698" s="247">
        <f>IF(N698="základní",J698,0)</f>
        <v>0</v>
      </c>
      <c r="BF698" s="247">
        <f>IF(N698="snížená",J698,0)</f>
        <v>0</v>
      </c>
      <c r="BG698" s="247">
        <f>IF(N698="zákl. přenesená",J698,0)</f>
        <v>0</v>
      </c>
      <c r="BH698" s="247">
        <f>IF(N698="sníž. přenesená",J698,0)</f>
        <v>0</v>
      </c>
      <c r="BI698" s="247">
        <f>IF(N698="nulová",J698,0)</f>
        <v>0</v>
      </c>
      <c r="BJ698" s="17" t="s">
        <v>88</v>
      </c>
      <c r="BK698" s="247">
        <f>ROUND(I698*H698,2)</f>
        <v>0</v>
      </c>
      <c r="BL698" s="17" t="s">
        <v>134</v>
      </c>
      <c r="BM698" s="246" t="s">
        <v>669</v>
      </c>
    </row>
    <row r="699" s="2" customFormat="1">
      <c r="A699" s="38"/>
      <c r="B699" s="39"/>
      <c r="C699" s="40"/>
      <c r="D699" s="248" t="s">
        <v>136</v>
      </c>
      <c r="E699" s="40"/>
      <c r="F699" s="249" t="s">
        <v>668</v>
      </c>
      <c r="G699" s="40"/>
      <c r="H699" s="40"/>
      <c r="I699" s="144"/>
      <c r="J699" s="40"/>
      <c r="K699" s="40"/>
      <c r="L699" s="44"/>
      <c r="M699" s="250"/>
      <c r="N699" s="251"/>
      <c r="O699" s="91"/>
      <c r="P699" s="91"/>
      <c r="Q699" s="91"/>
      <c r="R699" s="91"/>
      <c r="S699" s="91"/>
      <c r="T699" s="92"/>
      <c r="U699" s="38"/>
      <c r="V699" s="38"/>
      <c r="W699" s="38"/>
      <c r="X699" s="38"/>
      <c r="Y699" s="38"/>
      <c r="Z699" s="38"/>
      <c r="AA699" s="38"/>
      <c r="AB699" s="38"/>
      <c r="AC699" s="38"/>
      <c r="AD699" s="38"/>
      <c r="AE699" s="38"/>
      <c r="AT699" s="17" t="s">
        <v>136</v>
      </c>
      <c r="AU699" s="17" t="s">
        <v>90</v>
      </c>
    </row>
    <row r="700" s="13" customFormat="1">
      <c r="A700" s="13"/>
      <c r="B700" s="252"/>
      <c r="C700" s="253"/>
      <c r="D700" s="248" t="s">
        <v>138</v>
      </c>
      <c r="E700" s="254" t="s">
        <v>1</v>
      </c>
      <c r="F700" s="255" t="s">
        <v>372</v>
      </c>
      <c r="G700" s="253"/>
      <c r="H700" s="254" t="s">
        <v>1</v>
      </c>
      <c r="I700" s="256"/>
      <c r="J700" s="253"/>
      <c r="K700" s="253"/>
      <c r="L700" s="257"/>
      <c r="M700" s="258"/>
      <c r="N700" s="259"/>
      <c r="O700" s="259"/>
      <c r="P700" s="259"/>
      <c r="Q700" s="259"/>
      <c r="R700" s="259"/>
      <c r="S700" s="259"/>
      <c r="T700" s="260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61" t="s">
        <v>138</v>
      </c>
      <c r="AU700" s="261" t="s">
        <v>90</v>
      </c>
      <c r="AV700" s="13" t="s">
        <v>88</v>
      </c>
      <c r="AW700" s="13" t="s">
        <v>36</v>
      </c>
      <c r="AX700" s="13" t="s">
        <v>80</v>
      </c>
      <c r="AY700" s="261" t="s">
        <v>127</v>
      </c>
    </row>
    <row r="701" s="13" customFormat="1">
      <c r="A701" s="13"/>
      <c r="B701" s="252"/>
      <c r="C701" s="253"/>
      <c r="D701" s="248" t="s">
        <v>138</v>
      </c>
      <c r="E701" s="254" t="s">
        <v>1</v>
      </c>
      <c r="F701" s="255" t="s">
        <v>140</v>
      </c>
      <c r="G701" s="253"/>
      <c r="H701" s="254" t="s">
        <v>1</v>
      </c>
      <c r="I701" s="256"/>
      <c r="J701" s="253"/>
      <c r="K701" s="253"/>
      <c r="L701" s="257"/>
      <c r="M701" s="258"/>
      <c r="N701" s="259"/>
      <c r="O701" s="259"/>
      <c r="P701" s="259"/>
      <c r="Q701" s="259"/>
      <c r="R701" s="259"/>
      <c r="S701" s="259"/>
      <c r="T701" s="260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61" t="s">
        <v>138</v>
      </c>
      <c r="AU701" s="261" t="s">
        <v>90</v>
      </c>
      <c r="AV701" s="13" t="s">
        <v>88</v>
      </c>
      <c r="AW701" s="13" t="s">
        <v>36</v>
      </c>
      <c r="AX701" s="13" t="s">
        <v>80</v>
      </c>
      <c r="AY701" s="261" t="s">
        <v>127</v>
      </c>
    </row>
    <row r="702" s="14" customFormat="1">
      <c r="A702" s="14"/>
      <c r="B702" s="262"/>
      <c r="C702" s="263"/>
      <c r="D702" s="248" t="s">
        <v>138</v>
      </c>
      <c r="E702" s="264" t="s">
        <v>1</v>
      </c>
      <c r="F702" s="265" t="s">
        <v>152</v>
      </c>
      <c r="G702" s="263"/>
      <c r="H702" s="266">
        <v>3</v>
      </c>
      <c r="I702" s="267"/>
      <c r="J702" s="263"/>
      <c r="K702" s="263"/>
      <c r="L702" s="268"/>
      <c r="M702" s="269"/>
      <c r="N702" s="270"/>
      <c r="O702" s="270"/>
      <c r="P702" s="270"/>
      <c r="Q702" s="270"/>
      <c r="R702" s="270"/>
      <c r="S702" s="270"/>
      <c r="T702" s="271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72" t="s">
        <v>138</v>
      </c>
      <c r="AU702" s="272" t="s">
        <v>90</v>
      </c>
      <c r="AV702" s="14" t="s">
        <v>90</v>
      </c>
      <c r="AW702" s="14" t="s">
        <v>36</v>
      </c>
      <c r="AX702" s="14" t="s">
        <v>88</v>
      </c>
      <c r="AY702" s="272" t="s">
        <v>127</v>
      </c>
    </row>
    <row r="703" s="2" customFormat="1" ht="16.5" customHeight="1">
      <c r="A703" s="38"/>
      <c r="B703" s="39"/>
      <c r="C703" s="284" t="s">
        <v>670</v>
      </c>
      <c r="D703" s="284" t="s">
        <v>285</v>
      </c>
      <c r="E703" s="285" t="s">
        <v>671</v>
      </c>
      <c r="F703" s="286" t="s">
        <v>672</v>
      </c>
      <c r="G703" s="287" t="s">
        <v>195</v>
      </c>
      <c r="H703" s="288">
        <v>3</v>
      </c>
      <c r="I703" s="289"/>
      <c r="J703" s="290">
        <f>ROUND(I703*H703,2)</f>
        <v>0</v>
      </c>
      <c r="K703" s="286" t="s">
        <v>1</v>
      </c>
      <c r="L703" s="291"/>
      <c r="M703" s="292" t="s">
        <v>1</v>
      </c>
      <c r="N703" s="293" t="s">
        <v>45</v>
      </c>
      <c r="O703" s="91"/>
      <c r="P703" s="244">
        <f>O703*H703</f>
        <v>0</v>
      </c>
      <c r="Q703" s="244">
        <v>0.0094999999999999998</v>
      </c>
      <c r="R703" s="244">
        <f>Q703*H703</f>
        <v>0.028499999999999998</v>
      </c>
      <c r="S703" s="244">
        <v>0</v>
      </c>
      <c r="T703" s="245">
        <f>S703*H703</f>
        <v>0</v>
      </c>
      <c r="U703" s="38"/>
      <c r="V703" s="38"/>
      <c r="W703" s="38"/>
      <c r="X703" s="38"/>
      <c r="Y703" s="38"/>
      <c r="Z703" s="38"/>
      <c r="AA703" s="38"/>
      <c r="AB703" s="38"/>
      <c r="AC703" s="38"/>
      <c r="AD703" s="38"/>
      <c r="AE703" s="38"/>
      <c r="AR703" s="246" t="s">
        <v>192</v>
      </c>
      <c r="AT703" s="246" t="s">
        <v>285</v>
      </c>
      <c r="AU703" s="246" t="s">
        <v>90</v>
      </c>
      <c r="AY703" s="17" t="s">
        <v>127</v>
      </c>
      <c r="BE703" s="247">
        <f>IF(N703="základní",J703,0)</f>
        <v>0</v>
      </c>
      <c r="BF703" s="247">
        <f>IF(N703="snížená",J703,0)</f>
        <v>0</v>
      </c>
      <c r="BG703" s="247">
        <f>IF(N703="zákl. přenesená",J703,0)</f>
        <v>0</v>
      </c>
      <c r="BH703" s="247">
        <f>IF(N703="sníž. přenesená",J703,0)</f>
        <v>0</v>
      </c>
      <c r="BI703" s="247">
        <f>IF(N703="nulová",J703,0)</f>
        <v>0</v>
      </c>
      <c r="BJ703" s="17" t="s">
        <v>88</v>
      </c>
      <c r="BK703" s="247">
        <f>ROUND(I703*H703,2)</f>
        <v>0</v>
      </c>
      <c r="BL703" s="17" t="s">
        <v>134</v>
      </c>
      <c r="BM703" s="246" t="s">
        <v>673</v>
      </c>
    </row>
    <row r="704" s="2" customFormat="1">
      <c r="A704" s="38"/>
      <c r="B704" s="39"/>
      <c r="C704" s="40"/>
      <c r="D704" s="248" t="s">
        <v>136</v>
      </c>
      <c r="E704" s="40"/>
      <c r="F704" s="249" t="s">
        <v>674</v>
      </c>
      <c r="G704" s="40"/>
      <c r="H704" s="40"/>
      <c r="I704" s="144"/>
      <c r="J704" s="40"/>
      <c r="K704" s="40"/>
      <c r="L704" s="44"/>
      <c r="M704" s="250"/>
      <c r="N704" s="251"/>
      <c r="O704" s="91"/>
      <c r="P704" s="91"/>
      <c r="Q704" s="91"/>
      <c r="R704" s="91"/>
      <c r="S704" s="91"/>
      <c r="T704" s="92"/>
      <c r="U704" s="38"/>
      <c r="V704" s="38"/>
      <c r="W704" s="38"/>
      <c r="X704" s="38"/>
      <c r="Y704" s="38"/>
      <c r="Z704" s="38"/>
      <c r="AA704" s="38"/>
      <c r="AB704" s="38"/>
      <c r="AC704" s="38"/>
      <c r="AD704" s="38"/>
      <c r="AE704" s="38"/>
      <c r="AT704" s="17" t="s">
        <v>136</v>
      </c>
      <c r="AU704" s="17" t="s">
        <v>90</v>
      </c>
    </row>
    <row r="705" s="13" customFormat="1">
      <c r="A705" s="13"/>
      <c r="B705" s="252"/>
      <c r="C705" s="253"/>
      <c r="D705" s="248" t="s">
        <v>138</v>
      </c>
      <c r="E705" s="254" t="s">
        <v>1</v>
      </c>
      <c r="F705" s="255" t="s">
        <v>372</v>
      </c>
      <c r="G705" s="253"/>
      <c r="H705" s="254" t="s">
        <v>1</v>
      </c>
      <c r="I705" s="256"/>
      <c r="J705" s="253"/>
      <c r="K705" s="253"/>
      <c r="L705" s="257"/>
      <c r="M705" s="258"/>
      <c r="N705" s="259"/>
      <c r="O705" s="259"/>
      <c r="P705" s="259"/>
      <c r="Q705" s="259"/>
      <c r="R705" s="259"/>
      <c r="S705" s="259"/>
      <c r="T705" s="260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61" t="s">
        <v>138</v>
      </c>
      <c r="AU705" s="261" t="s">
        <v>90</v>
      </c>
      <c r="AV705" s="13" t="s">
        <v>88</v>
      </c>
      <c r="AW705" s="13" t="s">
        <v>36</v>
      </c>
      <c r="AX705" s="13" t="s">
        <v>80</v>
      </c>
      <c r="AY705" s="261" t="s">
        <v>127</v>
      </c>
    </row>
    <row r="706" s="13" customFormat="1">
      <c r="A706" s="13"/>
      <c r="B706" s="252"/>
      <c r="C706" s="253"/>
      <c r="D706" s="248" t="s">
        <v>138</v>
      </c>
      <c r="E706" s="254" t="s">
        <v>1</v>
      </c>
      <c r="F706" s="255" t="s">
        <v>140</v>
      </c>
      <c r="G706" s="253"/>
      <c r="H706" s="254" t="s">
        <v>1</v>
      </c>
      <c r="I706" s="256"/>
      <c r="J706" s="253"/>
      <c r="K706" s="253"/>
      <c r="L706" s="257"/>
      <c r="M706" s="258"/>
      <c r="N706" s="259"/>
      <c r="O706" s="259"/>
      <c r="P706" s="259"/>
      <c r="Q706" s="259"/>
      <c r="R706" s="259"/>
      <c r="S706" s="259"/>
      <c r="T706" s="260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61" t="s">
        <v>138</v>
      </c>
      <c r="AU706" s="261" t="s">
        <v>90</v>
      </c>
      <c r="AV706" s="13" t="s">
        <v>88</v>
      </c>
      <c r="AW706" s="13" t="s">
        <v>36</v>
      </c>
      <c r="AX706" s="13" t="s">
        <v>80</v>
      </c>
      <c r="AY706" s="261" t="s">
        <v>127</v>
      </c>
    </row>
    <row r="707" s="14" customFormat="1">
      <c r="A707" s="14"/>
      <c r="B707" s="262"/>
      <c r="C707" s="263"/>
      <c r="D707" s="248" t="s">
        <v>138</v>
      </c>
      <c r="E707" s="264" t="s">
        <v>1</v>
      </c>
      <c r="F707" s="265" t="s">
        <v>152</v>
      </c>
      <c r="G707" s="263"/>
      <c r="H707" s="266">
        <v>3</v>
      </c>
      <c r="I707" s="267"/>
      <c r="J707" s="263"/>
      <c r="K707" s="263"/>
      <c r="L707" s="268"/>
      <c r="M707" s="269"/>
      <c r="N707" s="270"/>
      <c r="O707" s="270"/>
      <c r="P707" s="270"/>
      <c r="Q707" s="270"/>
      <c r="R707" s="270"/>
      <c r="S707" s="270"/>
      <c r="T707" s="271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72" t="s">
        <v>138</v>
      </c>
      <c r="AU707" s="272" t="s">
        <v>90</v>
      </c>
      <c r="AV707" s="14" t="s">
        <v>90</v>
      </c>
      <c r="AW707" s="14" t="s">
        <v>36</v>
      </c>
      <c r="AX707" s="14" t="s">
        <v>88</v>
      </c>
      <c r="AY707" s="272" t="s">
        <v>127</v>
      </c>
    </row>
    <row r="708" s="2" customFormat="1" ht="16.5" customHeight="1">
      <c r="A708" s="38"/>
      <c r="B708" s="39"/>
      <c r="C708" s="284" t="s">
        <v>675</v>
      </c>
      <c r="D708" s="284" t="s">
        <v>285</v>
      </c>
      <c r="E708" s="285" t="s">
        <v>662</v>
      </c>
      <c r="F708" s="286" t="s">
        <v>663</v>
      </c>
      <c r="G708" s="287" t="s">
        <v>195</v>
      </c>
      <c r="H708" s="288">
        <v>3</v>
      </c>
      <c r="I708" s="289"/>
      <c r="J708" s="290">
        <f>ROUND(I708*H708,2)</f>
        <v>0</v>
      </c>
      <c r="K708" s="286" t="s">
        <v>1</v>
      </c>
      <c r="L708" s="291"/>
      <c r="M708" s="292" t="s">
        <v>1</v>
      </c>
      <c r="N708" s="293" t="s">
        <v>45</v>
      </c>
      <c r="O708" s="91"/>
      <c r="P708" s="244">
        <f>O708*H708</f>
        <v>0</v>
      </c>
      <c r="Q708" s="244">
        <v>0.00064999999999999997</v>
      </c>
      <c r="R708" s="244">
        <f>Q708*H708</f>
        <v>0.0019499999999999999</v>
      </c>
      <c r="S708" s="244">
        <v>0</v>
      </c>
      <c r="T708" s="245">
        <f>S708*H708</f>
        <v>0</v>
      </c>
      <c r="U708" s="38"/>
      <c r="V708" s="38"/>
      <c r="W708" s="38"/>
      <c r="X708" s="38"/>
      <c r="Y708" s="38"/>
      <c r="Z708" s="38"/>
      <c r="AA708" s="38"/>
      <c r="AB708" s="38"/>
      <c r="AC708" s="38"/>
      <c r="AD708" s="38"/>
      <c r="AE708" s="38"/>
      <c r="AR708" s="246" t="s">
        <v>192</v>
      </c>
      <c r="AT708" s="246" t="s">
        <v>285</v>
      </c>
      <c r="AU708" s="246" t="s">
        <v>90</v>
      </c>
      <c r="AY708" s="17" t="s">
        <v>127</v>
      </c>
      <c r="BE708" s="247">
        <f>IF(N708="základní",J708,0)</f>
        <v>0</v>
      </c>
      <c r="BF708" s="247">
        <f>IF(N708="snížená",J708,0)</f>
        <v>0</v>
      </c>
      <c r="BG708" s="247">
        <f>IF(N708="zákl. přenesená",J708,0)</f>
        <v>0</v>
      </c>
      <c r="BH708" s="247">
        <f>IF(N708="sníž. přenesená",J708,0)</f>
        <v>0</v>
      </c>
      <c r="BI708" s="247">
        <f>IF(N708="nulová",J708,0)</f>
        <v>0</v>
      </c>
      <c r="BJ708" s="17" t="s">
        <v>88</v>
      </c>
      <c r="BK708" s="247">
        <f>ROUND(I708*H708,2)</f>
        <v>0</v>
      </c>
      <c r="BL708" s="17" t="s">
        <v>134</v>
      </c>
      <c r="BM708" s="246" t="s">
        <v>676</v>
      </c>
    </row>
    <row r="709" s="2" customFormat="1">
      <c r="A709" s="38"/>
      <c r="B709" s="39"/>
      <c r="C709" s="40"/>
      <c r="D709" s="248" t="s">
        <v>136</v>
      </c>
      <c r="E709" s="40"/>
      <c r="F709" s="249" t="s">
        <v>665</v>
      </c>
      <c r="G709" s="40"/>
      <c r="H709" s="40"/>
      <c r="I709" s="144"/>
      <c r="J709" s="40"/>
      <c r="K709" s="40"/>
      <c r="L709" s="44"/>
      <c r="M709" s="250"/>
      <c r="N709" s="251"/>
      <c r="O709" s="91"/>
      <c r="P709" s="91"/>
      <c r="Q709" s="91"/>
      <c r="R709" s="91"/>
      <c r="S709" s="91"/>
      <c r="T709" s="92"/>
      <c r="U709" s="38"/>
      <c r="V709" s="38"/>
      <c r="W709" s="38"/>
      <c r="X709" s="38"/>
      <c r="Y709" s="38"/>
      <c r="Z709" s="38"/>
      <c r="AA709" s="38"/>
      <c r="AB709" s="38"/>
      <c r="AC709" s="38"/>
      <c r="AD709" s="38"/>
      <c r="AE709" s="38"/>
      <c r="AT709" s="17" t="s">
        <v>136</v>
      </c>
      <c r="AU709" s="17" t="s">
        <v>90</v>
      </c>
    </row>
    <row r="710" s="13" customFormat="1">
      <c r="A710" s="13"/>
      <c r="B710" s="252"/>
      <c r="C710" s="253"/>
      <c r="D710" s="248" t="s">
        <v>138</v>
      </c>
      <c r="E710" s="254" t="s">
        <v>1</v>
      </c>
      <c r="F710" s="255" t="s">
        <v>372</v>
      </c>
      <c r="G710" s="253"/>
      <c r="H710" s="254" t="s">
        <v>1</v>
      </c>
      <c r="I710" s="256"/>
      <c r="J710" s="253"/>
      <c r="K710" s="253"/>
      <c r="L710" s="257"/>
      <c r="M710" s="258"/>
      <c r="N710" s="259"/>
      <c r="O710" s="259"/>
      <c r="P710" s="259"/>
      <c r="Q710" s="259"/>
      <c r="R710" s="259"/>
      <c r="S710" s="259"/>
      <c r="T710" s="260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61" t="s">
        <v>138</v>
      </c>
      <c r="AU710" s="261" t="s">
        <v>90</v>
      </c>
      <c r="AV710" s="13" t="s">
        <v>88</v>
      </c>
      <c r="AW710" s="13" t="s">
        <v>36</v>
      </c>
      <c r="AX710" s="13" t="s">
        <v>80</v>
      </c>
      <c r="AY710" s="261" t="s">
        <v>127</v>
      </c>
    </row>
    <row r="711" s="13" customFormat="1">
      <c r="A711" s="13"/>
      <c r="B711" s="252"/>
      <c r="C711" s="253"/>
      <c r="D711" s="248" t="s">
        <v>138</v>
      </c>
      <c r="E711" s="254" t="s">
        <v>1</v>
      </c>
      <c r="F711" s="255" t="s">
        <v>140</v>
      </c>
      <c r="G711" s="253"/>
      <c r="H711" s="254" t="s">
        <v>1</v>
      </c>
      <c r="I711" s="256"/>
      <c r="J711" s="253"/>
      <c r="K711" s="253"/>
      <c r="L711" s="257"/>
      <c r="M711" s="258"/>
      <c r="N711" s="259"/>
      <c r="O711" s="259"/>
      <c r="P711" s="259"/>
      <c r="Q711" s="259"/>
      <c r="R711" s="259"/>
      <c r="S711" s="259"/>
      <c r="T711" s="260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61" t="s">
        <v>138</v>
      </c>
      <c r="AU711" s="261" t="s">
        <v>90</v>
      </c>
      <c r="AV711" s="13" t="s">
        <v>88</v>
      </c>
      <c r="AW711" s="13" t="s">
        <v>36</v>
      </c>
      <c r="AX711" s="13" t="s">
        <v>80</v>
      </c>
      <c r="AY711" s="261" t="s">
        <v>127</v>
      </c>
    </row>
    <row r="712" s="14" customFormat="1">
      <c r="A712" s="14"/>
      <c r="B712" s="262"/>
      <c r="C712" s="263"/>
      <c r="D712" s="248" t="s">
        <v>138</v>
      </c>
      <c r="E712" s="264" t="s">
        <v>1</v>
      </c>
      <c r="F712" s="265" t="s">
        <v>152</v>
      </c>
      <c r="G712" s="263"/>
      <c r="H712" s="266">
        <v>3</v>
      </c>
      <c r="I712" s="267"/>
      <c r="J712" s="263"/>
      <c r="K712" s="263"/>
      <c r="L712" s="268"/>
      <c r="M712" s="269"/>
      <c r="N712" s="270"/>
      <c r="O712" s="270"/>
      <c r="P712" s="270"/>
      <c r="Q712" s="270"/>
      <c r="R712" s="270"/>
      <c r="S712" s="270"/>
      <c r="T712" s="271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72" t="s">
        <v>138</v>
      </c>
      <c r="AU712" s="272" t="s">
        <v>90</v>
      </c>
      <c r="AV712" s="14" t="s">
        <v>90</v>
      </c>
      <c r="AW712" s="14" t="s">
        <v>36</v>
      </c>
      <c r="AX712" s="14" t="s">
        <v>88</v>
      </c>
      <c r="AY712" s="272" t="s">
        <v>127</v>
      </c>
    </row>
    <row r="713" s="2" customFormat="1" ht="16.5" customHeight="1">
      <c r="A713" s="38"/>
      <c r="B713" s="39"/>
      <c r="C713" s="235" t="s">
        <v>677</v>
      </c>
      <c r="D713" s="235" t="s">
        <v>129</v>
      </c>
      <c r="E713" s="236" t="s">
        <v>678</v>
      </c>
      <c r="F713" s="237" t="s">
        <v>679</v>
      </c>
      <c r="G713" s="238" t="s">
        <v>195</v>
      </c>
      <c r="H713" s="239">
        <v>1</v>
      </c>
      <c r="I713" s="240"/>
      <c r="J713" s="241">
        <f>ROUND(I713*H713,2)</f>
        <v>0</v>
      </c>
      <c r="K713" s="237" t="s">
        <v>133</v>
      </c>
      <c r="L713" s="44"/>
      <c r="M713" s="242" t="s">
        <v>1</v>
      </c>
      <c r="N713" s="243" t="s">
        <v>45</v>
      </c>
      <c r="O713" s="91"/>
      <c r="P713" s="244">
        <f>O713*H713</f>
        <v>0</v>
      </c>
      <c r="Q713" s="244">
        <v>0.32906000000000002</v>
      </c>
      <c r="R713" s="244">
        <f>Q713*H713</f>
        <v>0.32906000000000002</v>
      </c>
      <c r="S713" s="244">
        <v>0</v>
      </c>
      <c r="T713" s="245">
        <f>S713*H713</f>
        <v>0</v>
      </c>
      <c r="U713" s="38"/>
      <c r="V713" s="38"/>
      <c r="W713" s="38"/>
      <c r="X713" s="38"/>
      <c r="Y713" s="38"/>
      <c r="Z713" s="38"/>
      <c r="AA713" s="38"/>
      <c r="AB713" s="38"/>
      <c r="AC713" s="38"/>
      <c r="AD713" s="38"/>
      <c r="AE713" s="38"/>
      <c r="AR713" s="246" t="s">
        <v>134</v>
      </c>
      <c r="AT713" s="246" t="s">
        <v>129</v>
      </c>
      <c r="AU713" s="246" t="s">
        <v>90</v>
      </c>
      <c r="AY713" s="17" t="s">
        <v>127</v>
      </c>
      <c r="BE713" s="247">
        <f>IF(N713="základní",J713,0)</f>
        <v>0</v>
      </c>
      <c r="BF713" s="247">
        <f>IF(N713="snížená",J713,0)</f>
        <v>0</v>
      </c>
      <c r="BG713" s="247">
        <f>IF(N713="zákl. přenesená",J713,0)</f>
        <v>0</v>
      </c>
      <c r="BH713" s="247">
        <f>IF(N713="sníž. přenesená",J713,0)</f>
        <v>0</v>
      </c>
      <c r="BI713" s="247">
        <f>IF(N713="nulová",J713,0)</f>
        <v>0</v>
      </c>
      <c r="BJ713" s="17" t="s">
        <v>88</v>
      </c>
      <c r="BK713" s="247">
        <f>ROUND(I713*H713,2)</f>
        <v>0</v>
      </c>
      <c r="BL713" s="17" t="s">
        <v>134</v>
      </c>
      <c r="BM713" s="246" t="s">
        <v>680</v>
      </c>
    </row>
    <row r="714" s="2" customFormat="1">
      <c r="A714" s="38"/>
      <c r="B714" s="39"/>
      <c r="C714" s="40"/>
      <c r="D714" s="248" t="s">
        <v>136</v>
      </c>
      <c r="E714" s="40"/>
      <c r="F714" s="249" t="s">
        <v>679</v>
      </c>
      <c r="G714" s="40"/>
      <c r="H714" s="40"/>
      <c r="I714" s="144"/>
      <c r="J714" s="40"/>
      <c r="K714" s="40"/>
      <c r="L714" s="44"/>
      <c r="M714" s="250"/>
      <c r="N714" s="251"/>
      <c r="O714" s="91"/>
      <c r="P714" s="91"/>
      <c r="Q714" s="91"/>
      <c r="R714" s="91"/>
      <c r="S714" s="91"/>
      <c r="T714" s="92"/>
      <c r="U714" s="38"/>
      <c r="V714" s="38"/>
      <c r="W714" s="38"/>
      <c r="X714" s="38"/>
      <c r="Y714" s="38"/>
      <c r="Z714" s="38"/>
      <c r="AA714" s="38"/>
      <c r="AB714" s="38"/>
      <c r="AC714" s="38"/>
      <c r="AD714" s="38"/>
      <c r="AE714" s="38"/>
      <c r="AT714" s="17" t="s">
        <v>136</v>
      </c>
      <c r="AU714" s="17" t="s">
        <v>90</v>
      </c>
    </row>
    <row r="715" s="13" customFormat="1">
      <c r="A715" s="13"/>
      <c r="B715" s="252"/>
      <c r="C715" s="253"/>
      <c r="D715" s="248" t="s">
        <v>138</v>
      </c>
      <c r="E715" s="254" t="s">
        <v>1</v>
      </c>
      <c r="F715" s="255" t="s">
        <v>372</v>
      </c>
      <c r="G715" s="253"/>
      <c r="H715" s="254" t="s">
        <v>1</v>
      </c>
      <c r="I715" s="256"/>
      <c r="J715" s="253"/>
      <c r="K715" s="253"/>
      <c r="L715" s="257"/>
      <c r="M715" s="258"/>
      <c r="N715" s="259"/>
      <c r="O715" s="259"/>
      <c r="P715" s="259"/>
      <c r="Q715" s="259"/>
      <c r="R715" s="259"/>
      <c r="S715" s="259"/>
      <c r="T715" s="260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61" t="s">
        <v>138</v>
      </c>
      <c r="AU715" s="261" t="s">
        <v>90</v>
      </c>
      <c r="AV715" s="13" t="s">
        <v>88</v>
      </c>
      <c r="AW715" s="13" t="s">
        <v>36</v>
      </c>
      <c r="AX715" s="13" t="s">
        <v>80</v>
      </c>
      <c r="AY715" s="261" t="s">
        <v>127</v>
      </c>
    </row>
    <row r="716" s="13" customFormat="1">
      <c r="A716" s="13"/>
      <c r="B716" s="252"/>
      <c r="C716" s="253"/>
      <c r="D716" s="248" t="s">
        <v>138</v>
      </c>
      <c r="E716" s="254" t="s">
        <v>1</v>
      </c>
      <c r="F716" s="255" t="s">
        <v>140</v>
      </c>
      <c r="G716" s="253"/>
      <c r="H716" s="254" t="s">
        <v>1</v>
      </c>
      <c r="I716" s="256"/>
      <c r="J716" s="253"/>
      <c r="K716" s="253"/>
      <c r="L716" s="257"/>
      <c r="M716" s="258"/>
      <c r="N716" s="259"/>
      <c r="O716" s="259"/>
      <c r="P716" s="259"/>
      <c r="Q716" s="259"/>
      <c r="R716" s="259"/>
      <c r="S716" s="259"/>
      <c r="T716" s="260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61" t="s">
        <v>138</v>
      </c>
      <c r="AU716" s="261" t="s">
        <v>90</v>
      </c>
      <c r="AV716" s="13" t="s">
        <v>88</v>
      </c>
      <c r="AW716" s="13" t="s">
        <v>36</v>
      </c>
      <c r="AX716" s="13" t="s">
        <v>80</v>
      </c>
      <c r="AY716" s="261" t="s">
        <v>127</v>
      </c>
    </row>
    <row r="717" s="14" customFormat="1">
      <c r="A717" s="14"/>
      <c r="B717" s="262"/>
      <c r="C717" s="263"/>
      <c r="D717" s="248" t="s">
        <v>138</v>
      </c>
      <c r="E717" s="264" t="s">
        <v>1</v>
      </c>
      <c r="F717" s="265" t="s">
        <v>88</v>
      </c>
      <c r="G717" s="263"/>
      <c r="H717" s="266">
        <v>1</v>
      </c>
      <c r="I717" s="267"/>
      <c r="J717" s="263"/>
      <c r="K717" s="263"/>
      <c r="L717" s="268"/>
      <c r="M717" s="269"/>
      <c r="N717" s="270"/>
      <c r="O717" s="270"/>
      <c r="P717" s="270"/>
      <c r="Q717" s="270"/>
      <c r="R717" s="270"/>
      <c r="S717" s="270"/>
      <c r="T717" s="271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72" t="s">
        <v>138</v>
      </c>
      <c r="AU717" s="272" t="s">
        <v>90</v>
      </c>
      <c r="AV717" s="14" t="s">
        <v>90</v>
      </c>
      <c r="AW717" s="14" t="s">
        <v>36</v>
      </c>
      <c r="AX717" s="14" t="s">
        <v>88</v>
      </c>
      <c r="AY717" s="272" t="s">
        <v>127</v>
      </c>
    </row>
    <row r="718" s="2" customFormat="1" ht="16.5" customHeight="1">
      <c r="A718" s="38"/>
      <c r="B718" s="39"/>
      <c r="C718" s="284" t="s">
        <v>681</v>
      </c>
      <c r="D718" s="284" t="s">
        <v>285</v>
      </c>
      <c r="E718" s="285" t="s">
        <v>682</v>
      </c>
      <c r="F718" s="286" t="s">
        <v>683</v>
      </c>
      <c r="G718" s="287" t="s">
        <v>195</v>
      </c>
      <c r="H718" s="288">
        <v>1</v>
      </c>
      <c r="I718" s="289"/>
      <c r="J718" s="290">
        <f>ROUND(I718*H718,2)</f>
        <v>0</v>
      </c>
      <c r="K718" s="286" t="s">
        <v>1</v>
      </c>
      <c r="L718" s="291"/>
      <c r="M718" s="292" t="s">
        <v>1</v>
      </c>
      <c r="N718" s="293" t="s">
        <v>45</v>
      </c>
      <c r="O718" s="91"/>
      <c r="P718" s="244">
        <f>O718*H718</f>
        <v>0</v>
      </c>
      <c r="Q718" s="244">
        <v>0.032199999999999999</v>
      </c>
      <c r="R718" s="244">
        <f>Q718*H718</f>
        <v>0.032199999999999999</v>
      </c>
      <c r="S718" s="244">
        <v>0</v>
      </c>
      <c r="T718" s="245">
        <f>S718*H718</f>
        <v>0</v>
      </c>
      <c r="U718" s="38"/>
      <c r="V718" s="38"/>
      <c r="W718" s="38"/>
      <c r="X718" s="38"/>
      <c r="Y718" s="38"/>
      <c r="Z718" s="38"/>
      <c r="AA718" s="38"/>
      <c r="AB718" s="38"/>
      <c r="AC718" s="38"/>
      <c r="AD718" s="38"/>
      <c r="AE718" s="38"/>
      <c r="AR718" s="246" t="s">
        <v>192</v>
      </c>
      <c r="AT718" s="246" t="s">
        <v>285</v>
      </c>
      <c r="AU718" s="246" t="s">
        <v>90</v>
      </c>
      <c r="AY718" s="17" t="s">
        <v>127</v>
      </c>
      <c r="BE718" s="247">
        <f>IF(N718="základní",J718,0)</f>
        <v>0</v>
      </c>
      <c r="BF718" s="247">
        <f>IF(N718="snížená",J718,0)</f>
        <v>0</v>
      </c>
      <c r="BG718" s="247">
        <f>IF(N718="zákl. přenesená",J718,0)</f>
        <v>0</v>
      </c>
      <c r="BH718" s="247">
        <f>IF(N718="sníž. přenesená",J718,0)</f>
        <v>0</v>
      </c>
      <c r="BI718" s="247">
        <f>IF(N718="nulová",J718,0)</f>
        <v>0</v>
      </c>
      <c r="BJ718" s="17" t="s">
        <v>88</v>
      </c>
      <c r="BK718" s="247">
        <f>ROUND(I718*H718,2)</f>
        <v>0</v>
      </c>
      <c r="BL718" s="17" t="s">
        <v>134</v>
      </c>
      <c r="BM718" s="246" t="s">
        <v>684</v>
      </c>
    </row>
    <row r="719" s="2" customFormat="1">
      <c r="A719" s="38"/>
      <c r="B719" s="39"/>
      <c r="C719" s="40"/>
      <c r="D719" s="248" t="s">
        <v>136</v>
      </c>
      <c r="E719" s="40"/>
      <c r="F719" s="249" t="s">
        <v>683</v>
      </c>
      <c r="G719" s="40"/>
      <c r="H719" s="40"/>
      <c r="I719" s="144"/>
      <c r="J719" s="40"/>
      <c r="K719" s="40"/>
      <c r="L719" s="44"/>
      <c r="M719" s="250"/>
      <c r="N719" s="251"/>
      <c r="O719" s="91"/>
      <c r="P719" s="91"/>
      <c r="Q719" s="91"/>
      <c r="R719" s="91"/>
      <c r="S719" s="91"/>
      <c r="T719" s="92"/>
      <c r="U719" s="38"/>
      <c r="V719" s="38"/>
      <c r="W719" s="38"/>
      <c r="X719" s="38"/>
      <c r="Y719" s="38"/>
      <c r="Z719" s="38"/>
      <c r="AA719" s="38"/>
      <c r="AB719" s="38"/>
      <c r="AC719" s="38"/>
      <c r="AD719" s="38"/>
      <c r="AE719" s="38"/>
      <c r="AT719" s="17" t="s">
        <v>136</v>
      </c>
      <c r="AU719" s="17" t="s">
        <v>90</v>
      </c>
    </row>
    <row r="720" s="13" customFormat="1">
      <c r="A720" s="13"/>
      <c r="B720" s="252"/>
      <c r="C720" s="253"/>
      <c r="D720" s="248" t="s">
        <v>138</v>
      </c>
      <c r="E720" s="254" t="s">
        <v>1</v>
      </c>
      <c r="F720" s="255" t="s">
        <v>372</v>
      </c>
      <c r="G720" s="253"/>
      <c r="H720" s="254" t="s">
        <v>1</v>
      </c>
      <c r="I720" s="256"/>
      <c r="J720" s="253"/>
      <c r="K720" s="253"/>
      <c r="L720" s="257"/>
      <c r="M720" s="258"/>
      <c r="N720" s="259"/>
      <c r="O720" s="259"/>
      <c r="P720" s="259"/>
      <c r="Q720" s="259"/>
      <c r="R720" s="259"/>
      <c r="S720" s="259"/>
      <c r="T720" s="260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61" t="s">
        <v>138</v>
      </c>
      <c r="AU720" s="261" t="s">
        <v>90</v>
      </c>
      <c r="AV720" s="13" t="s">
        <v>88</v>
      </c>
      <c r="AW720" s="13" t="s">
        <v>36</v>
      </c>
      <c r="AX720" s="13" t="s">
        <v>80</v>
      </c>
      <c r="AY720" s="261" t="s">
        <v>127</v>
      </c>
    </row>
    <row r="721" s="13" customFormat="1">
      <c r="A721" s="13"/>
      <c r="B721" s="252"/>
      <c r="C721" s="253"/>
      <c r="D721" s="248" t="s">
        <v>138</v>
      </c>
      <c r="E721" s="254" t="s">
        <v>1</v>
      </c>
      <c r="F721" s="255" t="s">
        <v>140</v>
      </c>
      <c r="G721" s="253"/>
      <c r="H721" s="254" t="s">
        <v>1</v>
      </c>
      <c r="I721" s="256"/>
      <c r="J721" s="253"/>
      <c r="K721" s="253"/>
      <c r="L721" s="257"/>
      <c r="M721" s="258"/>
      <c r="N721" s="259"/>
      <c r="O721" s="259"/>
      <c r="P721" s="259"/>
      <c r="Q721" s="259"/>
      <c r="R721" s="259"/>
      <c r="S721" s="259"/>
      <c r="T721" s="260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61" t="s">
        <v>138</v>
      </c>
      <c r="AU721" s="261" t="s">
        <v>90</v>
      </c>
      <c r="AV721" s="13" t="s">
        <v>88</v>
      </c>
      <c r="AW721" s="13" t="s">
        <v>36</v>
      </c>
      <c r="AX721" s="13" t="s">
        <v>80</v>
      </c>
      <c r="AY721" s="261" t="s">
        <v>127</v>
      </c>
    </row>
    <row r="722" s="14" customFormat="1">
      <c r="A722" s="14"/>
      <c r="B722" s="262"/>
      <c r="C722" s="263"/>
      <c r="D722" s="248" t="s">
        <v>138</v>
      </c>
      <c r="E722" s="264" t="s">
        <v>1</v>
      </c>
      <c r="F722" s="265" t="s">
        <v>88</v>
      </c>
      <c r="G722" s="263"/>
      <c r="H722" s="266">
        <v>1</v>
      </c>
      <c r="I722" s="267"/>
      <c r="J722" s="263"/>
      <c r="K722" s="263"/>
      <c r="L722" s="268"/>
      <c r="M722" s="269"/>
      <c r="N722" s="270"/>
      <c r="O722" s="270"/>
      <c r="P722" s="270"/>
      <c r="Q722" s="270"/>
      <c r="R722" s="270"/>
      <c r="S722" s="270"/>
      <c r="T722" s="271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72" t="s">
        <v>138</v>
      </c>
      <c r="AU722" s="272" t="s">
        <v>90</v>
      </c>
      <c r="AV722" s="14" t="s">
        <v>90</v>
      </c>
      <c r="AW722" s="14" t="s">
        <v>36</v>
      </c>
      <c r="AX722" s="14" t="s">
        <v>88</v>
      </c>
      <c r="AY722" s="272" t="s">
        <v>127</v>
      </c>
    </row>
    <row r="723" s="2" customFormat="1" ht="16.5" customHeight="1">
      <c r="A723" s="38"/>
      <c r="B723" s="39"/>
      <c r="C723" s="284" t="s">
        <v>685</v>
      </c>
      <c r="D723" s="284" t="s">
        <v>285</v>
      </c>
      <c r="E723" s="285" t="s">
        <v>686</v>
      </c>
      <c r="F723" s="286" t="s">
        <v>687</v>
      </c>
      <c r="G723" s="287" t="s">
        <v>195</v>
      </c>
      <c r="H723" s="288">
        <v>1</v>
      </c>
      <c r="I723" s="289"/>
      <c r="J723" s="290">
        <f>ROUND(I723*H723,2)</f>
        <v>0</v>
      </c>
      <c r="K723" s="286" t="s">
        <v>1</v>
      </c>
      <c r="L723" s="291"/>
      <c r="M723" s="292" t="s">
        <v>1</v>
      </c>
      <c r="N723" s="293" t="s">
        <v>45</v>
      </c>
      <c r="O723" s="91"/>
      <c r="P723" s="244">
        <f>O723*H723</f>
        <v>0</v>
      </c>
      <c r="Q723" s="244">
        <v>0.001</v>
      </c>
      <c r="R723" s="244">
        <f>Q723*H723</f>
        <v>0.001</v>
      </c>
      <c r="S723" s="244">
        <v>0</v>
      </c>
      <c r="T723" s="245">
        <f>S723*H723</f>
        <v>0</v>
      </c>
      <c r="U723" s="38"/>
      <c r="V723" s="38"/>
      <c r="W723" s="38"/>
      <c r="X723" s="38"/>
      <c r="Y723" s="38"/>
      <c r="Z723" s="38"/>
      <c r="AA723" s="38"/>
      <c r="AB723" s="38"/>
      <c r="AC723" s="38"/>
      <c r="AD723" s="38"/>
      <c r="AE723" s="38"/>
      <c r="AR723" s="246" t="s">
        <v>192</v>
      </c>
      <c r="AT723" s="246" t="s">
        <v>285</v>
      </c>
      <c r="AU723" s="246" t="s">
        <v>90</v>
      </c>
      <c r="AY723" s="17" t="s">
        <v>127</v>
      </c>
      <c r="BE723" s="247">
        <f>IF(N723="základní",J723,0)</f>
        <v>0</v>
      </c>
      <c r="BF723" s="247">
        <f>IF(N723="snížená",J723,0)</f>
        <v>0</v>
      </c>
      <c r="BG723" s="247">
        <f>IF(N723="zákl. přenesená",J723,0)</f>
        <v>0</v>
      </c>
      <c r="BH723" s="247">
        <f>IF(N723="sníž. přenesená",J723,0)</f>
        <v>0</v>
      </c>
      <c r="BI723" s="247">
        <f>IF(N723="nulová",J723,0)</f>
        <v>0</v>
      </c>
      <c r="BJ723" s="17" t="s">
        <v>88</v>
      </c>
      <c r="BK723" s="247">
        <f>ROUND(I723*H723,2)</f>
        <v>0</v>
      </c>
      <c r="BL723" s="17" t="s">
        <v>134</v>
      </c>
      <c r="BM723" s="246" t="s">
        <v>688</v>
      </c>
    </row>
    <row r="724" s="2" customFormat="1">
      <c r="A724" s="38"/>
      <c r="B724" s="39"/>
      <c r="C724" s="40"/>
      <c r="D724" s="248" t="s">
        <v>136</v>
      </c>
      <c r="E724" s="40"/>
      <c r="F724" s="249" t="s">
        <v>689</v>
      </c>
      <c r="G724" s="40"/>
      <c r="H724" s="40"/>
      <c r="I724" s="144"/>
      <c r="J724" s="40"/>
      <c r="K724" s="40"/>
      <c r="L724" s="44"/>
      <c r="M724" s="250"/>
      <c r="N724" s="251"/>
      <c r="O724" s="91"/>
      <c r="P724" s="91"/>
      <c r="Q724" s="91"/>
      <c r="R724" s="91"/>
      <c r="S724" s="91"/>
      <c r="T724" s="92"/>
      <c r="U724" s="38"/>
      <c r="V724" s="38"/>
      <c r="W724" s="38"/>
      <c r="X724" s="38"/>
      <c r="Y724" s="38"/>
      <c r="Z724" s="38"/>
      <c r="AA724" s="38"/>
      <c r="AB724" s="38"/>
      <c r="AC724" s="38"/>
      <c r="AD724" s="38"/>
      <c r="AE724" s="38"/>
      <c r="AT724" s="17" t="s">
        <v>136</v>
      </c>
      <c r="AU724" s="17" t="s">
        <v>90</v>
      </c>
    </row>
    <row r="725" s="13" customFormat="1">
      <c r="A725" s="13"/>
      <c r="B725" s="252"/>
      <c r="C725" s="253"/>
      <c r="D725" s="248" t="s">
        <v>138</v>
      </c>
      <c r="E725" s="254" t="s">
        <v>1</v>
      </c>
      <c r="F725" s="255" t="s">
        <v>372</v>
      </c>
      <c r="G725" s="253"/>
      <c r="H725" s="254" t="s">
        <v>1</v>
      </c>
      <c r="I725" s="256"/>
      <c r="J725" s="253"/>
      <c r="K725" s="253"/>
      <c r="L725" s="257"/>
      <c r="M725" s="258"/>
      <c r="N725" s="259"/>
      <c r="O725" s="259"/>
      <c r="P725" s="259"/>
      <c r="Q725" s="259"/>
      <c r="R725" s="259"/>
      <c r="S725" s="259"/>
      <c r="T725" s="260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61" t="s">
        <v>138</v>
      </c>
      <c r="AU725" s="261" t="s">
        <v>90</v>
      </c>
      <c r="AV725" s="13" t="s">
        <v>88</v>
      </c>
      <c r="AW725" s="13" t="s">
        <v>36</v>
      </c>
      <c r="AX725" s="13" t="s">
        <v>80</v>
      </c>
      <c r="AY725" s="261" t="s">
        <v>127</v>
      </c>
    </row>
    <row r="726" s="13" customFormat="1">
      <c r="A726" s="13"/>
      <c r="B726" s="252"/>
      <c r="C726" s="253"/>
      <c r="D726" s="248" t="s">
        <v>138</v>
      </c>
      <c r="E726" s="254" t="s">
        <v>1</v>
      </c>
      <c r="F726" s="255" t="s">
        <v>140</v>
      </c>
      <c r="G726" s="253"/>
      <c r="H726" s="254" t="s">
        <v>1</v>
      </c>
      <c r="I726" s="256"/>
      <c r="J726" s="253"/>
      <c r="K726" s="253"/>
      <c r="L726" s="257"/>
      <c r="M726" s="258"/>
      <c r="N726" s="259"/>
      <c r="O726" s="259"/>
      <c r="P726" s="259"/>
      <c r="Q726" s="259"/>
      <c r="R726" s="259"/>
      <c r="S726" s="259"/>
      <c r="T726" s="260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61" t="s">
        <v>138</v>
      </c>
      <c r="AU726" s="261" t="s">
        <v>90</v>
      </c>
      <c r="AV726" s="13" t="s">
        <v>88</v>
      </c>
      <c r="AW726" s="13" t="s">
        <v>36</v>
      </c>
      <c r="AX726" s="13" t="s">
        <v>80</v>
      </c>
      <c r="AY726" s="261" t="s">
        <v>127</v>
      </c>
    </row>
    <row r="727" s="14" customFormat="1">
      <c r="A727" s="14"/>
      <c r="B727" s="262"/>
      <c r="C727" s="263"/>
      <c r="D727" s="248" t="s">
        <v>138</v>
      </c>
      <c r="E727" s="264" t="s">
        <v>1</v>
      </c>
      <c r="F727" s="265" t="s">
        <v>88</v>
      </c>
      <c r="G727" s="263"/>
      <c r="H727" s="266">
        <v>1</v>
      </c>
      <c r="I727" s="267"/>
      <c r="J727" s="263"/>
      <c r="K727" s="263"/>
      <c r="L727" s="268"/>
      <c r="M727" s="269"/>
      <c r="N727" s="270"/>
      <c r="O727" s="270"/>
      <c r="P727" s="270"/>
      <c r="Q727" s="270"/>
      <c r="R727" s="270"/>
      <c r="S727" s="270"/>
      <c r="T727" s="271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72" t="s">
        <v>138</v>
      </c>
      <c r="AU727" s="272" t="s">
        <v>90</v>
      </c>
      <c r="AV727" s="14" t="s">
        <v>90</v>
      </c>
      <c r="AW727" s="14" t="s">
        <v>36</v>
      </c>
      <c r="AX727" s="14" t="s">
        <v>88</v>
      </c>
      <c r="AY727" s="272" t="s">
        <v>127</v>
      </c>
    </row>
    <row r="728" s="2" customFormat="1" ht="16.5" customHeight="1">
      <c r="A728" s="38"/>
      <c r="B728" s="39"/>
      <c r="C728" s="235" t="s">
        <v>690</v>
      </c>
      <c r="D728" s="235" t="s">
        <v>129</v>
      </c>
      <c r="E728" s="236" t="s">
        <v>691</v>
      </c>
      <c r="F728" s="237" t="s">
        <v>692</v>
      </c>
      <c r="G728" s="238" t="s">
        <v>195</v>
      </c>
      <c r="H728" s="239">
        <v>14</v>
      </c>
      <c r="I728" s="240"/>
      <c r="J728" s="241">
        <f>ROUND(I728*H728,2)</f>
        <v>0</v>
      </c>
      <c r="K728" s="237" t="s">
        <v>133</v>
      </c>
      <c r="L728" s="44"/>
      <c r="M728" s="242" t="s">
        <v>1</v>
      </c>
      <c r="N728" s="243" t="s">
        <v>45</v>
      </c>
      <c r="O728" s="91"/>
      <c r="P728" s="244">
        <f>O728*H728</f>
        <v>0</v>
      </c>
      <c r="Q728" s="244">
        <v>0.00031</v>
      </c>
      <c r="R728" s="244">
        <f>Q728*H728</f>
        <v>0.0043400000000000001</v>
      </c>
      <c r="S728" s="244">
        <v>0</v>
      </c>
      <c r="T728" s="245">
        <f>S728*H728</f>
        <v>0</v>
      </c>
      <c r="U728" s="38"/>
      <c r="V728" s="38"/>
      <c r="W728" s="38"/>
      <c r="X728" s="38"/>
      <c r="Y728" s="38"/>
      <c r="Z728" s="38"/>
      <c r="AA728" s="38"/>
      <c r="AB728" s="38"/>
      <c r="AC728" s="38"/>
      <c r="AD728" s="38"/>
      <c r="AE728" s="38"/>
      <c r="AR728" s="246" t="s">
        <v>134</v>
      </c>
      <c r="AT728" s="246" t="s">
        <v>129</v>
      </c>
      <c r="AU728" s="246" t="s">
        <v>90</v>
      </c>
      <c r="AY728" s="17" t="s">
        <v>127</v>
      </c>
      <c r="BE728" s="247">
        <f>IF(N728="základní",J728,0)</f>
        <v>0</v>
      </c>
      <c r="BF728" s="247">
        <f>IF(N728="snížená",J728,0)</f>
        <v>0</v>
      </c>
      <c r="BG728" s="247">
        <f>IF(N728="zákl. přenesená",J728,0)</f>
        <v>0</v>
      </c>
      <c r="BH728" s="247">
        <f>IF(N728="sníž. přenesená",J728,0)</f>
        <v>0</v>
      </c>
      <c r="BI728" s="247">
        <f>IF(N728="nulová",J728,0)</f>
        <v>0</v>
      </c>
      <c r="BJ728" s="17" t="s">
        <v>88</v>
      </c>
      <c r="BK728" s="247">
        <f>ROUND(I728*H728,2)</f>
        <v>0</v>
      </c>
      <c r="BL728" s="17" t="s">
        <v>134</v>
      </c>
      <c r="BM728" s="246" t="s">
        <v>693</v>
      </c>
    </row>
    <row r="729" s="2" customFormat="1">
      <c r="A729" s="38"/>
      <c r="B729" s="39"/>
      <c r="C729" s="40"/>
      <c r="D729" s="248" t="s">
        <v>136</v>
      </c>
      <c r="E729" s="40"/>
      <c r="F729" s="249" t="s">
        <v>694</v>
      </c>
      <c r="G729" s="40"/>
      <c r="H729" s="40"/>
      <c r="I729" s="144"/>
      <c r="J729" s="40"/>
      <c r="K729" s="40"/>
      <c r="L729" s="44"/>
      <c r="M729" s="250"/>
      <c r="N729" s="251"/>
      <c r="O729" s="91"/>
      <c r="P729" s="91"/>
      <c r="Q729" s="91"/>
      <c r="R729" s="91"/>
      <c r="S729" s="91"/>
      <c r="T729" s="92"/>
      <c r="U729" s="38"/>
      <c r="V729" s="38"/>
      <c r="W729" s="38"/>
      <c r="X729" s="38"/>
      <c r="Y729" s="38"/>
      <c r="Z729" s="38"/>
      <c r="AA729" s="38"/>
      <c r="AB729" s="38"/>
      <c r="AC729" s="38"/>
      <c r="AD729" s="38"/>
      <c r="AE729" s="38"/>
      <c r="AT729" s="17" t="s">
        <v>136</v>
      </c>
      <c r="AU729" s="17" t="s">
        <v>90</v>
      </c>
    </row>
    <row r="730" s="13" customFormat="1">
      <c r="A730" s="13"/>
      <c r="B730" s="252"/>
      <c r="C730" s="253"/>
      <c r="D730" s="248" t="s">
        <v>138</v>
      </c>
      <c r="E730" s="254" t="s">
        <v>1</v>
      </c>
      <c r="F730" s="255" t="s">
        <v>695</v>
      </c>
      <c r="G730" s="253"/>
      <c r="H730" s="254" t="s">
        <v>1</v>
      </c>
      <c r="I730" s="256"/>
      <c r="J730" s="253"/>
      <c r="K730" s="253"/>
      <c r="L730" s="257"/>
      <c r="M730" s="258"/>
      <c r="N730" s="259"/>
      <c r="O730" s="259"/>
      <c r="P730" s="259"/>
      <c r="Q730" s="259"/>
      <c r="R730" s="259"/>
      <c r="S730" s="259"/>
      <c r="T730" s="260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61" t="s">
        <v>138</v>
      </c>
      <c r="AU730" s="261" t="s">
        <v>90</v>
      </c>
      <c r="AV730" s="13" t="s">
        <v>88</v>
      </c>
      <c r="AW730" s="13" t="s">
        <v>36</v>
      </c>
      <c r="AX730" s="13" t="s">
        <v>80</v>
      </c>
      <c r="AY730" s="261" t="s">
        <v>127</v>
      </c>
    </row>
    <row r="731" s="13" customFormat="1">
      <c r="A731" s="13"/>
      <c r="B731" s="252"/>
      <c r="C731" s="253"/>
      <c r="D731" s="248" t="s">
        <v>138</v>
      </c>
      <c r="E731" s="254" t="s">
        <v>1</v>
      </c>
      <c r="F731" s="255" t="s">
        <v>140</v>
      </c>
      <c r="G731" s="253"/>
      <c r="H731" s="254" t="s">
        <v>1</v>
      </c>
      <c r="I731" s="256"/>
      <c r="J731" s="253"/>
      <c r="K731" s="253"/>
      <c r="L731" s="257"/>
      <c r="M731" s="258"/>
      <c r="N731" s="259"/>
      <c r="O731" s="259"/>
      <c r="P731" s="259"/>
      <c r="Q731" s="259"/>
      <c r="R731" s="259"/>
      <c r="S731" s="259"/>
      <c r="T731" s="260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61" t="s">
        <v>138</v>
      </c>
      <c r="AU731" s="261" t="s">
        <v>90</v>
      </c>
      <c r="AV731" s="13" t="s">
        <v>88</v>
      </c>
      <c r="AW731" s="13" t="s">
        <v>36</v>
      </c>
      <c r="AX731" s="13" t="s">
        <v>80</v>
      </c>
      <c r="AY731" s="261" t="s">
        <v>127</v>
      </c>
    </row>
    <row r="732" s="14" customFormat="1">
      <c r="A732" s="14"/>
      <c r="B732" s="262"/>
      <c r="C732" s="263"/>
      <c r="D732" s="248" t="s">
        <v>138</v>
      </c>
      <c r="E732" s="264" t="s">
        <v>1</v>
      </c>
      <c r="F732" s="265" t="s">
        <v>226</v>
      </c>
      <c r="G732" s="263"/>
      <c r="H732" s="266">
        <v>14</v>
      </c>
      <c r="I732" s="267"/>
      <c r="J732" s="263"/>
      <c r="K732" s="263"/>
      <c r="L732" s="268"/>
      <c r="M732" s="269"/>
      <c r="N732" s="270"/>
      <c r="O732" s="270"/>
      <c r="P732" s="270"/>
      <c r="Q732" s="270"/>
      <c r="R732" s="270"/>
      <c r="S732" s="270"/>
      <c r="T732" s="271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72" t="s">
        <v>138</v>
      </c>
      <c r="AU732" s="272" t="s">
        <v>90</v>
      </c>
      <c r="AV732" s="14" t="s">
        <v>90</v>
      </c>
      <c r="AW732" s="14" t="s">
        <v>36</v>
      </c>
      <c r="AX732" s="14" t="s">
        <v>80</v>
      </c>
      <c r="AY732" s="272" t="s">
        <v>127</v>
      </c>
    </row>
    <row r="733" s="15" customFormat="1">
      <c r="A733" s="15"/>
      <c r="B733" s="273"/>
      <c r="C733" s="274"/>
      <c r="D733" s="248" t="s">
        <v>138</v>
      </c>
      <c r="E733" s="275" t="s">
        <v>1</v>
      </c>
      <c r="F733" s="276" t="s">
        <v>144</v>
      </c>
      <c r="G733" s="274"/>
      <c r="H733" s="277">
        <v>14</v>
      </c>
      <c r="I733" s="278"/>
      <c r="J733" s="274"/>
      <c r="K733" s="274"/>
      <c r="L733" s="279"/>
      <c r="M733" s="280"/>
      <c r="N733" s="281"/>
      <c r="O733" s="281"/>
      <c r="P733" s="281"/>
      <c r="Q733" s="281"/>
      <c r="R733" s="281"/>
      <c r="S733" s="281"/>
      <c r="T733" s="282"/>
      <c r="U733" s="15"/>
      <c r="V733" s="15"/>
      <c r="W733" s="15"/>
      <c r="X733" s="15"/>
      <c r="Y733" s="15"/>
      <c r="Z733" s="15"/>
      <c r="AA733" s="15"/>
      <c r="AB733" s="15"/>
      <c r="AC733" s="15"/>
      <c r="AD733" s="15"/>
      <c r="AE733" s="15"/>
      <c r="AT733" s="283" t="s">
        <v>138</v>
      </c>
      <c r="AU733" s="283" t="s">
        <v>90</v>
      </c>
      <c r="AV733" s="15" t="s">
        <v>134</v>
      </c>
      <c r="AW733" s="15" t="s">
        <v>36</v>
      </c>
      <c r="AX733" s="15" t="s">
        <v>88</v>
      </c>
      <c r="AY733" s="283" t="s">
        <v>127</v>
      </c>
    </row>
    <row r="734" s="2" customFormat="1" ht="16.5" customHeight="1">
      <c r="A734" s="38"/>
      <c r="B734" s="39"/>
      <c r="C734" s="284" t="s">
        <v>696</v>
      </c>
      <c r="D734" s="284" t="s">
        <v>285</v>
      </c>
      <c r="E734" s="285" t="s">
        <v>697</v>
      </c>
      <c r="F734" s="286" t="s">
        <v>698</v>
      </c>
      <c r="G734" s="287" t="s">
        <v>195</v>
      </c>
      <c r="H734" s="288">
        <v>14</v>
      </c>
      <c r="I734" s="289"/>
      <c r="J734" s="290">
        <f>ROUND(I734*H734,2)</f>
        <v>0</v>
      </c>
      <c r="K734" s="286" t="s">
        <v>133</v>
      </c>
      <c r="L734" s="291"/>
      <c r="M734" s="292" t="s">
        <v>1</v>
      </c>
      <c r="N734" s="293" t="s">
        <v>45</v>
      </c>
      <c r="O734" s="91"/>
      <c r="P734" s="244">
        <f>O734*H734</f>
        <v>0</v>
      </c>
      <c r="Q734" s="244">
        <v>0.00010000000000000001</v>
      </c>
      <c r="R734" s="244">
        <f>Q734*H734</f>
        <v>0.0014</v>
      </c>
      <c r="S734" s="244">
        <v>0</v>
      </c>
      <c r="T734" s="245">
        <f>S734*H734</f>
        <v>0</v>
      </c>
      <c r="U734" s="38"/>
      <c r="V734" s="38"/>
      <c r="W734" s="38"/>
      <c r="X734" s="38"/>
      <c r="Y734" s="38"/>
      <c r="Z734" s="38"/>
      <c r="AA734" s="38"/>
      <c r="AB734" s="38"/>
      <c r="AC734" s="38"/>
      <c r="AD734" s="38"/>
      <c r="AE734" s="38"/>
      <c r="AR734" s="246" t="s">
        <v>192</v>
      </c>
      <c r="AT734" s="246" t="s">
        <v>285</v>
      </c>
      <c r="AU734" s="246" t="s">
        <v>90</v>
      </c>
      <c r="AY734" s="17" t="s">
        <v>127</v>
      </c>
      <c r="BE734" s="247">
        <f>IF(N734="základní",J734,0)</f>
        <v>0</v>
      </c>
      <c r="BF734" s="247">
        <f>IF(N734="snížená",J734,0)</f>
        <v>0</v>
      </c>
      <c r="BG734" s="247">
        <f>IF(N734="zákl. přenesená",J734,0)</f>
        <v>0</v>
      </c>
      <c r="BH734" s="247">
        <f>IF(N734="sníž. přenesená",J734,0)</f>
        <v>0</v>
      </c>
      <c r="BI734" s="247">
        <f>IF(N734="nulová",J734,0)</f>
        <v>0</v>
      </c>
      <c r="BJ734" s="17" t="s">
        <v>88</v>
      </c>
      <c r="BK734" s="247">
        <f>ROUND(I734*H734,2)</f>
        <v>0</v>
      </c>
      <c r="BL734" s="17" t="s">
        <v>134</v>
      </c>
      <c r="BM734" s="246" t="s">
        <v>699</v>
      </c>
    </row>
    <row r="735" s="2" customFormat="1">
      <c r="A735" s="38"/>
      <c r="B735" s="39"/>
      <c r="C735" s="40"/>
      <c r="D735" s="248" t="s">
        <v>136</v>
      </c>
      <c r="E735" s="40"/>
      <c r="F735" s="249" t="s">
        <v>700</v>
      </c>
      <c r="G735" s="40"/>
      <c r="H735" s="40"/>
      <c r="I735" s="144"/>
      <c r="J735" s="40"/>
      <c r="K735" s="40"/>
      <c r="L735" s="44"/>
      <c r="M735" s="250"/>
      <c r="N735" s="251"/>
      <c r="O735" s="91"/>
      <c r="P735" s="91"/>
      <c r="Q735" s="91"/>
      <c r="R735" s="91"/>
      <c r="S735" s="91"/>
      <c r="T735" s="92"/>
      <c r="U735" s="38"/>
      <c r="V735" s="38"/>
      <c r="W735" s="38"/>
      <c r="X735" s="38"/>
      <c r="Y735" s="38"/>
      <c r="Z735" s="38"/>
      <c r="AA735" s="38"/>
      <c r="AB735" s="38"/>
      <c r="AC735" s="38"/>
      <c r="AD735" s="38"/>
      <c r="AE735" s="38"/>
      <c r="AT735" s="17" t="s">
        <v>136</v>
      </c>
      <c r="AU735" s="17" t="s">
        <v>90</v>
      </c>
    </row>
    <row r="736" s="13" customFormat="1">
      <c r="A736" s="13"/>
      <c r="B736" s="252"/>
      <c r="C736" s="253"/>
      <c r="D736" s="248" t="s">
        <v>138</v>
      </c>
      <c r="E736" s="254" t="s">
        <v>1</v>
      </c>
      <c r="F736" s="255" t="s">
        <v>695</v>
      </c>
      <c r="G736" s="253"/>
      <c r="H736" s="254" t="s">
        <v>1</v>
      </c>
      <c r="I736" s="256"/>
      <c r="J736" s="253"/>
      <c r="K736" s="253"/>
      <c r="L736" s="257"/>
      <c r="M736" s="258"/>
      <c r="N736" s="259"/>
      <c r="O736" s="259"/>
      <c r="P736" s="259"/>
      <c r="Q736" s="259"/>
      <c r="R736" s="259"/>
      <c r="S736" s="259"/>
      <c r="T736" s="260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61" t="s">
        <v>138</v>
      </c>
      <c r="AU736" s="261" t="s">
        <v>90</v>
      </c>
      <c r="AV736" s="13" t="s">
        <v>88</v>
      </c>
      <c r="AW736" s="13" t="s">
        <v>36</v>
      </c>
      <c r="AX736" s="13" t="s">
        <v>80</v>
      </c>
      <c r="AY736" s="261" t="s">
        <v>127</v>
      </c>
    </row>
    <row r="737" s="13" customFormat="1">
      <c r="A737" s="13"/>
      <c r="B737" s="252"/>
      <c r="C737" s="253"/>
      <c r="D737" s="248" t="s">
        <v>138</v>
      </c>
      <c r="E737" s="254" t="s">
        <v>1</v>
      </c>
      <c r="F737" s="255" t="s">
        <v>140</v>
      </c>
      <c r="G737" s="253"/>
      <c r="H737" s="254" t="s">
        <v>1</v>
      </c>
      <c r="I737" s="256"/>
      <c r="J737" s="253"/>
      <c r="K737" s="253"/>
      <c r="L737" s="257"/>
      <c r="M737" s="258"/>
      <c r="N737" s="259"/>
      <c r="O737" s="259"/>
      <c r="P737" s="259"/>
      <c r="Q737" s="259"/>
      <c r="R737" s="259"/>
      <c r="S737" s="259"/>
      <c r="T737" s="260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61" t="s">
        <v>138</v>
      </c>
      <c r="AU737" s="261" t="s">
        <v>90</v>
      </c>
      <c r="AV737" s="13" t="s">
        <v>88</v>
      </c>
      <c r="AW737" s="13" t="s">
        <v>36</v>
      </c>
      <c r="AX737" s="13" t="s">
        <v>80</v>
      </c>
      <c r="AY737" s="261" t="s">
        <v>127</v>
      </c>
    </row>
    <row r="738" s="14" customFormat="1">
      <c r="A738" s="14"/>
      <c r="B738" s="262"/>
      <c r="C738" s="263"/>
      <c r="D738" s="248" t="s">
        <v>138</v>
      </c>
      <c r="E738" s="264" t="s">
        <v>1</v>
      </c>
      <c r="F738" s="265" t="s">
        <v>226</v>
      </c>
      <c r="G738" s="263"/>
      <c r="H738" s="266">
        <v>14</v>
      </c>
      <c r="I738" s="267"/>
      <c r="J738" s="263"/>
      <c r="K738" s="263"/>
      <c r="L738" s="268"/>
      <c r="M738" s="269"/>
      <c r="N738" s="270"/>
      <c r="O738" s="270"/>
      <c r="P738" s="270"/>
      <c r="Q738" s="270"/>
      <c r="R738" s="270"/>
      <c r="S738" s="270"/>
      <c r="T738" s="271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72" t="s">
        <v>138</v>
      </c>
      <c r="AU738" s="272" t="s">
        <v>90</v>
      </c>
      <c r="AV738" s="14" t="s">
        <v>90</v>
      </c>
      <c r="AW738" s="14" t="s">
        <v>36</v>
      </c>
      <c r="AX738" s="14" t="s">
        <v>80</v>
      </c>
      <c r="AY738" s="272" t="s">
        <v>127</v>
      </c>
    </row>
    <row r="739" s="15" customFormat="1">
      <c r="A739" s="15"/>
      <c r="B739" s="273"/>
      <c r="C739" s="274"/>
      <c r="D739" s="248" t="s">
        <v>138</v>
      </c>
      <c r="E739" s="275" t="s">
        <v>1</v>
      </c>
      <c r="F739" s="276" t="s">
        <v>144</v>
      </c>
      <c r="G739" s="274"/>
      <c r="H739" s="277">
        <v>14</v>
      </c>
      <c r="I739" s="278"/>
      <c r="J739" s="274"/>
      <c r="K739" s="274"/>
      <c r="L739" s="279"/>
      <c r="M739" s="280"/>
      <c r="N739" s="281"/>
      <c r="O739" s="281"/>
      <c r="P739" s="281"/>
      <c r="Q739" s="281"/>
      <c r="R739" s="281"/>
      <c r="S739" s="281"/>
      <c r="T739" s="282"/>
      <c r="U739" s="15"/>
      <c r="V739" s="15"/>
      <c r="W739" s="15"/>
      <c r="X739" s="15"/>
      <c r="Y739" s="15"/>
      <c r="Z739" s="15"/>
      <c r="AA739" s="15"/>
      <c r="AB739" s="15"/>
      <c r="AC739" s="15"/>
      <c r="AD739" s="15"/>
      <c r="AE739" s="15"/>
      <c r="AT739" s="283" t="s">
        <v>138</v>
      </c>
      <c r="AU739" s="283" t="s">
        <v>90</v>
      </c>
      <c r="AV739" s="15" t="s">
        <v>134</v>
      </c>
      <c r="AW739" s="15" t="s">
        <v>36</v>
      </c>
      <c r="AX739" s="15" t="s">
        <v>88</v>
      </c>
      <c r="AY739" s="283" t="s">
        <v>127</v>
      </c>
    </row>
    <row r="740" s="2" customFormat="1" ht="16.5" customHeight="1">
      <c r="A740" s="38"/>
      <c r="B740" s="39"/>
      <c r="C740" s="235" t="s">
        <v>701</v>
      </c>
      <c r="D740" s="235" t="s">
        <v>129</v>
      </c>
      <c r="E740" s="236" t="s">
        <v>702</v>
      </c>
      <c r="F740" s="237" t="s">
        <v>703</v>
      </c>
      <c r="G740" s="238" t="s">
        <v>155</v>
      </c>
      <c r="H740" s="239">
        <v>130</v>
      </c>
      <c r="I740" s="240"/>
      <c r="J740" s="241">
        <f>ROUND(I740*H740,2)</f>
        <v>0</v>
      </c>
      <c r="K740" s="237" t="s">
        <v>133</v>
      </c>
      <c r="L740" s="44"/>
      <c r="M740" s="242" t="s">
        <v>1</v>
      </c>
      <c r="N740" s="243" t="s">
        <v>45</v>
      </c>
      <c r="O740" s="91"/>
      <c r="P740" s="244">
        <f>O740*H740</f>
        <v>0</v>
      </c>
      <c r="Q740" s="244">
        <v>0.00019000000000000001</v>
      </c>
      <c r="R740" s="244">
        <f>Q740*H740</f>
        <v>0.0247</v>
      </c>
      <c r="S740" s="244">
        <v>0</v>
      </c>
      <c r="T740" s="245">
        <f>S740*H740</f>
        <v>0</v>
      </c>
      <c r="U740" s="38"/>
      <c r="V740" s="38"/>
      <c r="W740" s="38"/>
      <c r="X740" s="38"/>
      <c r="Y740" s="38"/>
      <c r="Z740" s="38"/>
      <c r="AA740" s="38"/>
      <c r="AB740" s="38"/>
      <c r="AC740" s="38"/>
      <c r="AD740" s="38"/>
      <c r="AE740" s="38"/>
      <c r="AR740" s="246" t="s">
        <v>134</v>
      </c>
      <c r="AT740" s="246" t="s">
        <v>129</v>
      </c>
      <c r="AU740" s="246" t="s">
        <v>90</v>
      </c>
      <c r="AY740" s="17" t="s">
        <v>127</v>
      </c>
      <c r="BE740" s="247">
        <f>IF(N740="základní",J740,0)</f>
        <v>0</v>
      </c>
      <c r="BF740" s="247">
        <f>IF(N740="snížená",J740,0)</f>
        <v>0</v>
      </c>
      <c r="BG740" s="247">
        <f>IF(N740="zákl. přenesená",J740,0)</f>
        <v>0</v>
      </c>
      <c r="BH740" s="247">
        <f>IF(N740="sníž. přenesená",J740,0)</f>
        <v>0</v>
      </c>
      <c r="BI740" s="247">
        <f>IF(N740="nulová",J740,0)</f>
        <v>0</v>
      </c>
      <c r="BJ740" s="17" t="s">
        <v>88</v>
      </c>
      <c r="BK740" s="247">
        <f>ROUND(I740*H740,2)</f>
        <v>0</v>
      </c>
      <c r="BL740" s="17" t="s">
        <v>134</v>
      </c>
      <c r="BM740" s="246" t="s">
        <v>704</v>
      </c>
    </row>
    <row r="741" s="2" customFormat="1">
      <c r="A741" s="38"/>
      <c r="B741" s="39"/>
      <c r="C741" s="40"/>
      <c r="D741" s="248" t="s">
        <v>136</v>
      </c>
      <c r="E741" s="40"/>
      <c r="F741" s="249" t="s">
        <v>705</v>
      </c>
      <c r="G741" s="40"/>
      <c r="H741" s="40"/>
      <c r="I741" s="144"/>
      <c r="J741" s="40"/>
      <c r="K741" s="40"/>
      <c r="L741" s="44"/>
      <c r="M741" s="250"/>
      <c r="N741" s="251"/>
      <c r="O741" s="91"/>
      <c r="P741" s="91"/>
      <c r="Q741" s="91"/>
      <c r="R741" s="91"/>
      <c r="S741" s="91"/>
      <c r="T741" s="92"/>
      <c r="U741" s="38"/>
      <c r="V741" s="38"/>
      <c r="W741" s="38"/>
      <c r="X741" s="38"/>
      <c r="Y741" s="38"/>
      <c r="Z741" s="38"/>
      <c r="AA741" s="38"/>
      <c r="AB741" s="38"/>
      <c r="AC741" s="38"/>
      <c r="AD741" s="38"/>
      <c r="AE741" s="38"/>
      <c r="AT741" s="17" t="s">
        <v>136</v>
      </c>
      <c r="AU741" s="17" t="s">
        <v>90</v>
      </c>
    </row>
    <row r="742" s="13" customFormat="1">
      <c r="A742" s="13"/>
      <c r="B742" s="252"/>
      <c r="C742" s="253"/>
      <c r="D742" s="248" t="s">
        <v>138</v>
      </c>
      <c r="E742" s="254" t="s">
        <v>1</v>
      </c>
      <c r="F742" s="255" t="s">
        <v>706</v>
      </c>
      <c r="G742" s="253"/>
      <c r="H742" s="254" t="s">
        <v>1</v>
      </c>
      <c r="I742" s="256"/>
      <c r="J742" s="253"/>
      <c r="K742" s="253"/>
      <c r="L742" s="257"/>
      <c r="M742" s="258"/>
      <c r="N742" s="259"/>
      <c r="O742" s="259"/>
      <c r="P742" s="259"/>
      <c r="Q742" s="259"/>
      <c r="R742" s="259"/>
      <c r="S742" s="259"/>
      <c r="T742" s="260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61" t="s">
        <v>138</v>
      </c>
      <c r="AU742" s="261" t="s">
        <v>90</v>
      </c>
      <c r="AV742" s="13" t="s">
        <v>88</v>
      </c>
      <c r="AW742" s="13" t="s">
        <v>36</v>
      </c>
      <c r="AX742" s="13" t="s">
        <v>80</v>
      </c>
      <c r="AY742" s="261" t="s">
        <v>127</v>
      </c>
    </row>
    <row r="743" s="13" customFormat="1">
      <c r="A743" s="13"/>
      <c r="B743" s="252"/>
      <c r="C743" s="253"/>
      <c r="D743" s="248" t="s">
        <v>138</v>
      </c>
      <c r="E743" s="254" t="s">
        <v>1</v>
      </c>
      <c r="F743" s="255" t="s">
        <v>140</v>
      </c>
      <c r="G743" s="253"/>
      <c r="H743" s="254" t="s">
        <v>1</v>
      </c>
      <c r="I743" s="256"/>
      <c r="J743" s="253"/>
      <c r="K743" s="253"/>
      <c r="L743" s="257"/>
      <c r="M743" s="258"/>
      <c r="N743" s="259"/>
      <c r="O743" s="259"/>
      <c r="P743" s="259"/>
      <c r="Q743" s="259"/>
      <c r="R743" s="259"/>
      <c r="S743" s="259"/>
      <c r="T743" s="260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61" t="s">
        <v>138</v>
      </c>
      <c r="AU743" s="261" t="s">
        <v>90</v>
      </c>
      <c r="AV743" s="13" t="s">
        <v>88</v>
      </c>
      <c r="AW743" s="13" t="s">
        <v>36</v>
      </c>
      <c r="AX743" s="13" t="s">
        <v>80</v>
      </c>
      <c r="AY743" s="261" t="s">
        <v>127</v>
      </c>
    </row>
    <row r="744" s="14" customFormat="1">
      <c r="A744" s="14"/>
      <c r="B744" s="262"/>
      <c r="C744" s="263"/>
      <c r="D744" s="248" t="s">
        <v>138</v>
      </c>
      <c r="E744" s="264" t="s">
        <v>1</v>
      </c>
      <c r="F744" s="265" t="s">
        <v>581</v>
      </c>
      <c r="G744" s="263"/>
      <c r="H744" s="266">
        <v>80</v>
      </c>
      <c r="I744" s="267"/>
      <c r="J744" s="263"/>
      <c r="K744" s="263"/>
      <c r="L744" s="268"/>
      <c r="M744" s="269"/>
      <c r="N744" s="270"/>
      <c r="O744" s="270"/>
      <c r="P744" s="270"/>
      <c r="Q744" s="270"/>
      <c r="R744" s="270"/>
      <c r="S744" s="270"/>
      <c r="T744" s="271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72" t="s">
        <v>138</v>
      </c>
      <c r="AU744" s="272" t="s">
        <v>90</v>
      </c>
      <c r="AV744" s="14" t="s">
        <v>90</v>
      </c>
      <c r="AW744" s="14" t="s">
        <v>36</v>
      </c>
      <c r="AX744" s="14" t="s">
        <v>80</v>
      </c>
      <c r="AY744" s="272" t="s">
        <v>127</v>
      </c>
    </row>
    <row r="745" s="13" customFormat="1">
      <c r="A745" s="13"/>
      <c r="B745" s="252"/>
      <c r="C745" s="253"/>
      <c r="D745" s="248" t="s">
        <v>138</v>
      </c>
      <c r="E745" s="254" t="s">
        <v>1</v>
      </c>
      <c r="F745" s="255" t="s">
        <v>142</v>
      </c>
      <c r="G745" s="253"/>
      <c r="H745" s="254" t="s">
        <v>1</v>
      </c>
      <c r="I745" s="256"/>
      <c r="J745" s="253"/>
      <c r="K745" s="253"/>
      <c r="L745" s="257"/>
      <c r="M745" s="258"/>
      <c r="N745" s="259"/>
      <c r="O745" s="259"/>
      <c r="P745" s="259"/>
      <c r="Q745" s="259"/>
      <c r="R745" s="259"/>
      <c r="S745" s="259"/>
      <c r="T745" s="260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61" t="s">
        <v>138</v>
      </c>
      <c r="AU745" s="261" t="s">
        <v>90</v>
      </c>
      <c r="AV745" s="13" t="s">
        <v>88</v>
      </c>
      <c r="AW745" s="13" t="s">
        <v>36</v>
      </c>
      <c r="AX745" s="13" t="s">
        <v>80</v>
      </c>
      <c r="AY745" s="261" t="s">
        <v>127</v>
      </c>
    </row>
    <row r="746" s="14" customFormat="1">
      <c r="A746" s="14"/>
      <c r="B746" s="262"/>
      <c r="C746" s="263"/>
      <c r="D746" s="248" t="s">
        <v>138</v>
      </c>
      <c r="E746" s="264" t="s">
        <v>1</v>
      </c>
      <c r="F746" s="265" t="s">
        <v>443</v>
      </c>
      <c r="G746" s="263"/>
      <c r="H746" s="266">
        <v>50</v>
      </c>
      <c r="I746" s="267"/>
      <c r="J746" s="263"/>
      <c r="K746" s="263"/>
      <c r="L746" s="268"/>
      <c r="M746" s="269"/>
      <c r="N746" s="270"/>
      <c r="O746" s="270"/>
      <c r="P746" s="270"/>
      <c r="Q746" s="270"/>
      <c r="R746" s="270"/>
      <c r="S746" s="270"/>
      <c r="T746" s="271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72" t="s">
        <v>138</v>
      </c>
      <c r="AU746" s="272" t="s">
        <v>90</v>
      </c>
      <c r="AV746" s="14" t="s">
        <v>90</v>
      </c>
      <c r="AW746" s="14" t="s">
        <v>36</v>
      </c>
      <c r="AX746" s="14" t="s">
        <v>80</v>
      </c>
      <c r="AY746" s="272" t="s">
        <v>127</v>
      </c>
    </row>
    <row r="747" s="15" customFormat="1">
      <c r="A747" s="15"/>
      <c r="B747" s="273"/>
      <c r="C747" s="274"/>
      <c r="D747" s="248" t="s">
        <v>138</v>
      </c>
      <c r="E747" s="275" t="s">
        <v>1</v>
      </c>
      <c r="F747" s="276" t="s">
        <v>144</v>
      </c>
      <c r="G747" s="274"/>
      <c r="H747" s="277">
        <v>130</v>
      </c>
      <c r="I747" s="278"/>
      <c r="J747" s="274"/>
      <c r="K747" s="274"/>
      <c r="L747" s="279"/>
      <c r="M747" s="280"/>
      <c r="N747" s="281"/>
      <c r="O747" s="281"/>
      <c r="P747" s="281"/>
      <c r="Q747" s="281"/>
      <c r="R747" s="281"/>
      <c r="S747" s="281"/>
      <c r="T747" s="282"/>
      <c r="U747" s="15"/>
      <c r="V747" s="15"/>
      <c r="W747" s="15"/>
      <c r="X747" s="15"/>
      <c r="Y747" s="15"/>
      <c r="Z747" s="15"/>
      <c r="AA747" s="15"/>
      <c r="AB747" s="15"/>
      <c r="AC747" s="15"/>
      <c r="AD747" s="15"/>
      <c r="AE747" s="15"/>
      <c r="AT747" s="283" t="s">
        <v>138</v>
      </c>
      <c r="AU747" s="283" t="s">
        <v>90</v>
      </c>
      <c r="AV747" s="15" t="s">
        <v>134</v>
      </c>
      <c r="AW747" s="15" t="s">
        <v>36</v>
      </c>
      <c r="AX747" s="15" t="s">
        <v>88</v>
      </c>
      <c r="AY747" s="283" t="s">
        <v>127</v>
      </c>
    </row>
    <row r="748" s="2" customFormat="1" ht="16.5" customHeight="1">
      <c r="A748" s="38"/>
      <c r="B748" s="39"/>
      <c r="C748" s="235" t="s">
        <v>707</v>
      </c>
      <c r="D748" s="235" t="s">
        <v>129</v>
      </c>
      <c r="E748" s="236" t="s">
        <v>708</v>
      </c>
      <c r="F748" s="237" t="s">
        <v>709</v>
      </c>
      <c r="G748" s="238" t="s">
        <v>155</v>
      </c>
      <c r="H748" s="239">
        <v>91</v>
      </c>
      <c r="I748" s="240"/>
      <c r="J748" s="241">
        <f>ROUND(I748*H748,2)</f>
        <v>0</v>
      </c>
      <c r="K748" s="237" t="s">
        <v>133</v>
      </c>
      <c r="L748" s="44"/>
      <c r="M748" s="242" t="s">
        <v>1</v>
      </c>
      <c r="N748" s="243" t="s">
        <v>45</v>
      </c>
      <c r="O748" s="91"/>
      <c r="P748" s="244">
        <f>O748*H748</f>
        <v>0</v>
      </c>
      <c r="Q748" s="244">
        <v>9.0000000000000006E-05</v>
      </c>
      <c r="R748" s="244">
        <f>Q748*H748</f>
        <v>0.0081900000000000011</v>
      </c>
      <c r="S748" s="244">
        <v>0</v>
      </c>
      <c r="T748" s="245">
        <f>S748*H748</f>
        <v>0</v>
      </c>
      <c r="U748" s="38"/>
      <c r="V748" s="38"/>
      <c r="W748" s="38"/>
      <c r="X748" s="38"/>
      <c r="Y748" s="38"/>
      <c r="Z748" s="38"/>
      <c r="AA748" s="38"/>
      <c r="AB748" s="38"/>
      <c r="AC748" s="38"/>
      <c r="AD748" s="38"/>
      <c r="AE748" s="38"/>
      <c r="AR748" s="246" t="s">
        <v>134</v>
      </c>
      <c r="AT748" s="246" t="s">
        <v>129</v>
      </c>
      <c r="AU748" s="246" t="s">
        <v>90</v>
      </c>
      <c r="AY748" s="17" t="s">
        <v>127</v>
      </c>
      <c r="BE748" s="247">
        <f>IF(N748="základní",J748,0)</f>
        <v>0</v>
      </c>
      <c r="BF748" s="247">
        <f>IF(N748="snížená",J748,0)</f>
        <v>0</v>
      </c>
      <c r="BG748" s="247">
        <f>IF(N748="zákl. přenesená",J748,0)</f>
        <v>0</v>
      </c>
      <c r="BH748" s="247">
        <f>IF(N748="sníž. přenesená",J748,0)</f>
        <v>0</v>
      </c>
      <c r="BI748" s="247">
        <f>IF(N748="nulová",J748,0)</f>
        <v>0</v>
      </c>
      <c r="BJ748" s="17" t="s">
        <v>88</v>
      </c>
      <c r="BK748" s="247">
        <f>ROUND(I748*H748,2)</f>
        <v>0</v>
      </c>
      <c r="BL748" s="17" t="s">
        <v>134</v>
      </c>
      <c r="BM748" s="246" t="s">
        <v>710</v>
      </c>
    </row>
    <row r="749" s="2" customFormat="1">
      <c r="A749" s="38"/>
      <c r="B749" s="39"/>
      <c r="C749" s="40"/>
      <c r="D749" s="248" t="s">
        <v>136</v>
      </c>
      <c r="E749" s="40"/>
      <c r="F749" s="249" t="s">
        <v>711</v>
      </c>
      <c r="G749" s="40"/>
      <c r="H749" s="40"/>
      <c r="I749" s="144"/>
      <c r="J749" s="40"/>
      <c r="K749" s="40"/>
      <c r="L749" s="44"/>
      <c r="M749" s="250"/>
      <c r="N749" s="251"/>
      <c r="O749" s="91"/>
      <c r="P749" s="91"/>
      <c r="Q749" s="91"/>
      <c r="R749" s="91"/>
      <c r="S749" s="91"/>
      <c r="T749" s="92"/>
      <c r="U749" s="38"/>
      <c r="V749" s="38"/>
      <c r="W749" s="38"/>
      <c r="X749" s="38"/>
      <c r="Y749" s="38"/>
      <c r="Z749" s="38"/>
      <c r="AA749" s="38"/>
      <c r="AB749" s="38"/>
      <c r="AC749" s="38"/>
      <c r="AD749" s="38"/>
      <c r="AE749" s="38"/>
      <c r="AT749" s="17" t="s">
        <v>136</v>
      </c>
      <c r="AU749" s="17" t="s">
        <v>90</v>
      </c>
    </row>
    <row r="750" s="13" customFormat="1">
      <c r="A750" s="13"/>
      <c r="B750" s="252"/>
      <c r="C750" s="253"/>
      <c r="D750" s="248" t="s">
        <v>138</v>
      </c>
      <c r="E750" s="254" t="s">
        <v>1</v>
      </c>
      <c r="F750" s="255" t="s">
        <v>695</v>
      </c>
      <c r="G750" s="253"/>
      <c r="H750" s="254" t="s">
        <v>1</v>
      </c>
      <c r="I750" s="256"/>
      <c r="J750" s="253"/>
      <c r="K750" s="253"/>
      <c r="L750" s="257"/>
      <c r="M750" s="258"/>
      <c r="N750" s="259"/>
      <c r="O750" s="259"/>
      <c r="P750" s="259"/>
      <c r="Q750" s="259"/>
      <c r="R750" s="259"/>
      <c r="S750" s="259"/>
      <c r="T750" s="260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61" t="s">
        <v>138</v>
      </c>
      <c r="AU750" s="261" t="s">
        <v>90</v>
      </c>
      <c r="AV750" s="13" t="s">
        <v>88</v>
      </c>
      <c r="AW750" s="13" t="s">
        <v>36</v>
      </c>
      <c r="AX750" s="13" t="s">
        <v>80</v>
      </c>
      <c r="AY750" s="261" t="s">
        <v>127</v>
      </c>
    </row>
    <row r="751" s="13" customFormat="1">
      <c r="A751" s="13"/>
      <c r="B751" s="252"/>
      <c r="C751" s="253"/>
      <c r="D751" s="248" t="s">
        <v>138</v>
      </c>
      <c r="E751" s="254" t="s">
        <v>1</v>
      </c>
      <c r="F751" s="255" t="s">
        <v>140</v>
      </c>
      <c r="G751" s="253"/>
      <c r="H751" s="254" t="s">
        <v>1</v>
      </c>
      <c r="I751" s="256"/>
      <c r="J751" s="253"/>
      <c r="K751" s="253"/>
      <c r="L751" s="257"/>
      <c r="M751" s="258"/>
      <c r="N751" s="259"/>
      <c r="O751" s="259"/>
      <c r="P751" s="259"/>
      <c r="Q751" s="259"/>
      <c r="R751" s="259"/>
      <c r="S751" s="259"/>
      <c r="T751" s="260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61" t="s">
        <v>138</v>
      </c>
      <c r="AU751" s="261" t="s">
        <v>90</v>
      </c>
      <c r="AV751" s="13" t="s">
        <v>88</v>
      </c>
      <c r="AW751" s="13" t="s">
        <v>36</v>
      </c>
      <c r="AX751" s="13" t="s">
        <v>80</v>
      </c>
      <c r="AY751" s="261" t="s">
        <v>127</v>
      </c>
    </row>
    <row r="752" s="14" customFormat="1">
      <c r="A752" s="14"/>
      <c r="B752" s="262"/>
      <c r="C752" s="263"/>
      <c r="D752" s="248" t="s">
        <v>138</v>
      </c>
      <c r="E752" s="264" t="s">
        <v>1</v>
      </c>
      <c r="F752" s="265" t="s">
        <v>319</v>
      </c>
      <c r="G752" s="263"/>
      <c r="H752" s="266">
        <v>57</v>
      </c>
      <c r="I752" s="267"/>
      <c r="J752" s="263"/>
      <c r="K752" s="263"/>
      <c r="L752" s="268"/>
      <c r="M752" s="269"/>
      <c r="N752" s="270"/>
      <c r="O752" s="270"/>
      <c r="P752" s="270"/>
      <c r="Q752" s="270"/>
      <c r="R752" s="270"/>
      <c r="S752" s="270"/>
      <c r="T752" s="271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72" t="s">
        <v>138</v>
      </c>
      <c r="AU752" s="272" t="s">
        <v>90</v>
      </c>
      <c r="AV752" s="14" t="s">
        <v>90</v>
      </c>
      <c r="AW752" s="14" t="s">
        <v>36</v>
      </c>
      <c r="AX752" s="14" t="s">
        <v>80</v>
      </c>
      <c r="AY752" s="272" t="s">
        <v>127</v>
      </c>
    </row>
    <row r="753" s="13" customFormat="1">
      <c r="A753" s="13"/>
      <c r="B753" s="252"/>
      <c r="C753" s="253"/>
      <c r="D753" s="248" t="s">
        <v>138</v>
      </c>
      <c r="E753" s="254" t="s">
        <v>1</v>
      </c>
      <c r="F753" s="255" t="s">
        <v>142</v>
      </c>
      <c r="G753" s="253"/>
      <c r="H753" s="254" t="s">
        <v>1</v>
      </c>
      <c r="I753" s="256"/>
      <c r="J753" s="253"/>
      <c r="K753" s="253"/>
      <c r="L753" s="257"/>
      <c r="M753" s="258"/>
      <c r="N753" s="259"/>
      <c r="O753" s="259"/>
      <c r="P753" s="259"/>
      <c r="Q753" s="259"/>
      <c r="R753" s="259"/>
      <c r="S753" s="259"/>
      <c r="T753" s="260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61" t="s">
        <v>138</v>
      </c>
      <c r="AU753" s="261" t="s">
        <v>90</v>
      </c>
      <c r="AV753" s="13" t="s">
        <v>88</v>
      </c>
      <c r="AW753" s="13" t="s">
        <v>36</v>
      </c>
      <c r="AX753" s="13" t="s">
        <v>80</v>
      </c>
      <c r="AY753" s="261" t="s">
        <v>127</v>
      </c>
    </row>
    <row r="754" s="14" customFormat="1">
      <c r="A754" s="14"/>
      <c r="B754" s="262"/>
      <c r="C754" s="263"/>
      <c r="D754" s="248" t="s">
        <v>138</v>
      </c>
      <c r="E754" s="264" t="s">
        <v>1</v>
      </c>
      <c r="F754" s="265" t="s">
        <v>362</v>
      </c>
      <c r="G754" s="263"/>
      <c r="H754" s="266">
        <v>34</v>
      </c>
      <c r="I754" s="267"/>
      <c r="J754" s="263"/>
      <c r="K754" s="263"/>
      <c r="L754" s="268"/>
      <c r="M754" s="269"/>
      <c r="N754" s="270"/>
      <c r="O754" s="270"/>
      <c r="P754" s="270"/>
      <c r="Q754" s="270"/>
      <c r="R754" s="270"/>
      <c r="S754" s="270"/>
      <c r="T754" s="271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72" t="s">
        <v>138</v>
      </c>
      <c r="AU754" s="272" t="s">
        <v>90</v>
      </c>
      <c r="AV754" s="14" t="s">
        <v>90</v>
      </c>
      <c r="AW754" s="14" t="s">
        <v>36</v>
      </c>
      <c r="AX754" s="14" t="s">
        <v>80</v>
      </c>
      <c r="AY754" s="272" t="s">
        <v>127</v>
      </c>
    </row>
    <row r="755" s="15" customFormat="1">
      <c r="A755" s="15"/>
      <c r="B755" s="273"/>
      <c r="C755" s="274"/>
      <c r="D755" s="248" t="s">
        <v>138</v>
      </c>
      <c r="E755" s="275" t="s">
        <v>1</v>
      </c>
      <c r="F755" s="276" t="s">
        <v>144</v>
      </c>
      <c r="G755" s="274"/>
      <c r="H755" s="277">
        <v>91</v>
      </c>
      <c r="I755" s="278"/>
      <c r="J755" s="274"/>
      <c r="K755" s="274"/>
      <c r="L755" s="279"/>
      <c r="M755" s="280"/>
      <c r="N755" s="281"/>
      <c r="O755" s="281"/>
      <c r="P755" s="281"/>
      <c r="Q755" s="281"/>
      <c r="R755" s="281"/>
      <c r="S755" s="281"/>
      <c r="T755" s="282"/>
      <c r="U755" s="15"/>
      <c r="V755" s="15"/>
      <c r="W755" s="15"/>
      <c r="X755" s="15"/>
      <c r="Y755" s="15"/>
      <c r="Z755" s="15"/>
      <c r="AA755" s="15"/>
      <c r="AB755" s="15"/>
      <c r="AC755" s="15"/>
      <c r="AD755" s="15"/>
      <c r="AE755" s="15"/>
      <c r="AT755" s="283" t="s">
        <v>138</v>
      </c>
      <c r="AU755" s="283" t="s">
        <v>90</v>
      </c>
      <c r="AV755" s="15" t="s">
        <v>134</v>
      </c>
      <c r="AW755" s="15" t="s">
        <v>36</v>
      </c>
      <c r="AX755" s="15" t="s">
        <v>88</v>
      </c>
      <c r="AY755" s="283" t="s">
        <v>127</v>
      </c>
    </row>
    <row r="756" s="12" customFormat="1" ht="22.8" customHeight="1">
      <c r="A756" s="12"/>
      <c r="B756" s="219"/>
      <c r="C756" s="220"/>
      <c r="D756" s="221" t="s">
        <v>79</v>
      </c>
      <c r="E756" s="233" t="s">
        <v>198</v>
      </c>
      <c r="F756" s="233" t="s">
        <v>712</v>
      </c>
      <c r="G756" s="220"/>
      <c r="H756" s="220"/>
      <c r="I756" s="223"/>
      <c r="J756" s="234">
        <f>BK756</f>
        <v>0</v>
      </c>
      <c r="K756" s="220"/>
      <c r="L756" s="225"/>
      <c r="M756" s="226"/>
      <c r="N756" s="227"/>
      <c r="O756" s="227"/>
      <c r="P756" s="228">
        <f>SUM(P757:P778)</f>
        <v>0</v>
      </c>
      <c r="Q756" s="227"/>
      <c r="R756" s="228">
        <f>SUM(R757:R778)</f>
        <v>0.84401999999999999</v>
      </c>
      <c r="S756" s="227"/>
      <c r="T756" s="229">
        <f>SUM(T757:T778)</f>
        <v>0</v>
      </c>
      <c r="U756" s="12"/>
      <c r="V756" s="12"/>
      <c r="W756" s="12"/>
      <c r="X756" s="12"/>
      <c r="Y756" s="12"/>
      <c r="Z756" s="12"/>
      <c r="AA756" s="12"/>
      <c r="AB756" s="12"/>
      <c r="AC756" s="12"/>
      <c r="AD756" s="12"/>
      <c r="AE756" s="12"/>
      <c r="AR756" s="230" t="s">
        <v>88</v>
      </c>
      <c r="AT756" s="231" t="s">
        <v>79</v>
      </c>
      <c r="AU756" s="231" t="s">
        <v>88</v>
      </c>
      <c r="AY756" s="230" t="s">
        <v>127</v>
      </c>
      <c r="BK756" s="232">
        <f>SUM(BK757:BK778)</f>
        <v>0</v>
      </c>
    </row>
    <row r="757" s="2" customFormat="1" ht="21.75" customHeight="1">
      <c r="A757" s="38"/>
      <c r="B757" s="39"/>
      <c r="C757" s="235" t="s">
        <v>713</v>
      </c>
      <c r="D757" s="235" t="s">
        <v>129</v>
      </c>
      <c r="E757" s="236" t="s">
        <v>714</v>
      </c>
      <c r="F757" s="237" t="s">
        <v>715</v>
      </c>
      <c r="G757" s="238" t="s">
        <v>155</v>
      </c>
      <c r="H757" s="239">
        <v>6</v>
      </c>
      <c r="I757" s="240"/>
      <c r="J757" s="241">
        <f>ROUND(I757*H757,2)</f>
        <v>0</v>
      </c>
      <c r="K757" s="237" t="s">
        <v>133</v>
      </c>
      <c r="L757" s="44"/>
      <c r="M757" s="242" t="s">
        <v>1</v>
      </c>
      <c r="N757" s="243" t="s">
        <v>45</v>
      </c>
      <c r="O757" s="91"/>
      <c r="P757" s="244">
        <f>O757*H757</f>
        <v>0</v>
      </c>
      <c r="Q757" s="244">
        <v>0.14066999999999999</v>
      </c>
      <c r="R757" s="244">
        <f>Q757*H757</f>
        <v>0.84401999999999999</v>
      </c>
      <c r="S757" s="244">
        <v>0</v>
      </c>
      <c r="T757" s="245">
        <f>S757*H757</f>
        <v>0</v>
      </c>
      <c r="U757" s="38"/>
      <c r="V757" s="38"/>
      <c r="W757" s="38"/>
      <c r="X757" s="38"/>
      <c r="Y757" s="38"/>
      <c r="Z757" s="38"/>
      <c r="AA757" s="38"/>
      <c r="AB757" s="38"/>
      <c r="AC757" s="38"/>
      <c r="AD757" s="38"/>
      <c r="AE757" s="38"/>
      <c r="AR757" s="246" t="s">
        <v>134</v>
      </c>
      <c r="AT757" s="246" t="s">
        <v>129</v>
      </c>
      <c r="AU757" s="246" t="s">
        <v>90</v>
      </c>
      <c r="AY757" s="17" t="s">
        <v>127</v>
      </c>
      <c r="BE757" s="247">
        <f>IF(N757="základní",J757,0)</f>
        <v>0</v>
      </c>
      <c r="BF757" s="247">
        <f>IF(N757="snížená",J757,0)</f>
        <v>0</v>
      </c>
      <c r="BG757" s="247">
        <f>IF(N757="zákl. přenesená",J757,0)</f>
        <v>0</v>
      </c>
      <c r="BH757" s="247">
        <f>IF(N757="sníž. přenesená",J757,0)</f>
        <v>0</v>
      </c>
      <c r="BI757" s="247">
        <f>IF(N757="nulová",J757,0)</f>
        <v>0</v>
      </c>
      <c r="BJ757" s="17" t="s">
        <v>88</v>
      </c>
      <c r="BK757" s="247">
        <f>ROUND(I757*H757,2)</f>
        <v>0</v>
      </c>
      <c r="BL757" s="17" t="s">
        <v>134</v>
      </c>
      <c r="BM757" s="246" t="s">
        <v>716</v>
      </c>
    </row>
    <row r="758" s="2" customFormat="1">
      <c r="A758" s="38"/>
      <c r="B758" s="39"/>
      <c r="C758" s="40"/>
      <c r="D758" s="248" t="s">
        <v>136</v>
      </c>
      <c r="E758" s="40"/>
      <c r="F758" s="249" t="s">
        <v>717</v>
      </c>
      <c r="G758" s="40"/>
      <c r="H758" s="40"/>
      <c r="I758" s="144"/>
      <c r="J758" s="40"/>
      <c r="K758" s="40"/>
      <c r="L758" s="44"/>
      <c r="M758" s="250"/>
      <c r="N758" s="251"/>
      <c r="O758" s="91"/>
      <c r="P758" s="91"/>
      <c r="Q758" s="91"/>
      <c r="R758" s="91"/>
      <c r="S758" s="91"/>
      <c r="T758" s="92"/>
      <c r="U758" s="38"/>
      <c r="V758" s="38"/>
      <c r="W758" s="38"/>
      <c r="X758" s="38"/>
      <c r="Y758" s="38"/>
      <c r="Z758" s="38"/>
      <c r="AA758" s="38"/>
      <c r="AB758" s="38"/>
      <c r="AC758" s="38"/>
      <c r="AD758" s="38"/>
      <c r="AE758" s="38"/>
      <c r="AT758" s="17" t="s">
        <v>136</v>
      </c>
      <c r="AU758" s="17" t="s">
        <v>90</v>
      </c>
    </row>
    <row r="759" s="13" customFormat="1">
      <c r="A759" s="13"/>
      <c r="B759" s="252"/>
      <c r="C759" s="253"/>
      <c r="D759" s="248" t="s">
        <v>138</v>
      </c>
      <c r="E759" s="254" t="s">
        <v>1</v>
      </c>
      <c r="F759" s="255" t="s">
        <v>718</v>
      </c>
      <c r="G759" s="253"/>
      <c r="H759" s="254" t="s">
        <v>1</v>
      </c>
      <c r="I759" s="256"/>
      <c r="J759" s="253"/>
      <c r="K759" s="253"/>
      <c r="L759" s="257"/>
      <c r="M759" s="258"/>
      <c r="N759" s="259"/>
      <c r="O759" s="259"/>
      <c r="P759" s="259"/>
      <c r="Q759" s="259"/>
      <c r="R759" s="259"/>
      <c r="S759" s="259"/>
      <c r="T759" s="260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61" t="s">
        <v>138</v>
      </c>
      <c r="AU759" s="261" t="s">
        <v>90</v>
      </c>
      <c r="AV759" s="13" t="s">
        <v>88</v>
      </c>
      <c r="AW759" s="13" t="s">
        <v>36</v>
      </c>
      <c r="AX759" s="13" t="s">
        <v>80</v>
      </c>
      <c r="AY759" s="261" t="s">
        <v>127</v>
      </c>
    </row>
    <row r="760" s="13" customFormat="1">
      <c r="A760" s="13"/>
      <c r="B760" s="252"/>
      <c r="C760" s="253"/>
      <c r="D760" s="248" t="s">
        <v>138</v>
      </c>
      <c r="E760" s="254" t="s">
        <v>1</v>
      </c>
      <c r="F760" s="255" t="s">
        <v>309</v>
      </c>
      <c r="G760" s="253"/>
      <c r="H760" s="254" t="s">
        <v>1</v>
      </c>
      <c r="I760" s="256"/>
      <c r="J760" s="253"/>
      <c r="K760" s="253"/>
      <c r="L760" s="257"/>
      <c r="M760" s="258"/>
      <c r="N760" s="259"/>
      <c r="O760" s="259"/>
      <c r="P760" s="259"/>
      <c r="Q760" s="259"/>
      <c r="R760" s="259"/>
      <c r="S760" s="259"/>
      <c r="T760" s="260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61" t="s">
        <v>138</v>
      </c>
      <c r="AU760" s="261" t="s">
        <v>90</v>
      </c>
      <c r="AV760" s="13" t="s">
        <v>88</v>
      </c>
      <c r="AW760" s="13" t="s">
        <v>36</v>
      </c>
      <c r="AX760" s="13" t="s">
        <v>80</v>
      </c>
      <c r="AY760" s="261" t="s">
        <v>127</v>
      </c>
    </row>
    <row r="761" s="14" customFormat="1">
      <c r="A761" s="14"/>
      <c r="B761" s="262"/>
      <c r="C761" s="263"/>
      <c r="D761" s="248" t="s">
        <v>138</v>
      </c>
      <c r="E761" s="264" t="s">
        <v>1</v>
      </c>
      <c r="F761" s="265" t="s">
        <v>719</v>
      </c>
      <c r="G761" s="263"/>
      <c r="H761" s="266">
        <v>4</v>
      </c>
      <c r="I761" s="267"/>
      <c r="J761" s="263"/>
      <c r="K761" s="263"/>
      <c r="L761" s="268"/>
      <c r="M761" s="269"/>
      <c r="N761" s="270"/>
      <c r="O761" s="270"/>
      <c r="P761" s="270"/>
      <c r="Q761" s="270"/>
      <c r="R761" s="270"/>
      <c r="S761" s="270"/>
      <c r="T761" s="271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72" t="s">
        <v>138</v>
      </c>
      <c r="AU761" s="272" t="s">
        <v>90</v>
      </c>
      <c r="AV761" s="14" t="s">
        <v>90</v>
      </c>
      <c r="AW761" s="14" t="s">
        <v>36</v>
      </c>
      <c r="AX761" s="14" t="s">
        <v>80</v>
      </c>
      <c r="AY761" s="272" t="s">
        <v>127</v>
      </c>
    </row>
    <row r="762" s="13" customFormat="1">
      <c r="A762" s="13"/>
      <c r="B762" s="252"/>
      <c r="C762" s="253"/>
      <c r="D762" s="248" t="s">
        <v>138</v>
      </c>
      <c r="E762" s="254" t="s">
        <v>1</v>
      </c>
      <c r="F762" s="255" t="s">
        <v>720</v>
      </c>
      <c r="G762" s="253"/>
      <c r="H762" s="254" t="s">
        <v>1</v>
      </c>
      <c r="I762" s="256"/>
      <c r="J762" s="253"/>
      <c r="K762" s="253"/>
      <c r="L762" s="257"/>
      <c r="M762" s="258"/>
      <c r="N762" s="259"/>
      <c r="O762" s="259"/>
      <c r="P762" s="259"/>
      <c r="Q762" s="259"/>
      <c r="R762" s="259"/>
      <c r="S762" s="259"/>
      <c r="T762" s="260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61" t="s">
        <v>138</v>
      </c>
      <c r="AU762" s="261" t="s">
        <v>90</v>
      </c>
      <c r="AV762" s="13" t="s">
        <v>88</v>
      </c>
      <c r="AW762" s="13" t="s">
        <v>36</v>
      </c>
      <c r="AX762" s="13" t="s">
        <v>80</v>
      </c>
      <c r="AY762" s="261" t="s">
        <v>127</v>
      </c>
    </row>
    <row r="763" s="14" customFormat="1">
      <c r="A763" s="14"/>
      <c r="B763" s="262"/>
      <c r="C763" s="263"/>
      <c r="D763" s="248" t="s">
        <v>138</v>
      </c>
      <c r="E763" s="264" t="s">
        <v>1</v>
      </c>
      <c r="F763" s="265" t="s">
        <v>721</v>
      </c>
      <c r="G763" s="263"/>
      <c r="H763" s="266">
        <v>2</v>
      </c>
      <c r="I763" s="267"/>
      <c r="J763" s="263"/>
      <c r="K763" s="263"/>
      <c r="L763" s="268"/>
      <c r="M763" s="269"/>
      <c r="N763" s="270"/>
      <c r="O763" s="270"/>
      <c r="P763" s="270"/>
      <c r="Q763" s="270"/>
      <c r="R763" s="270"/>
      <c r="S763" s="270"/>
      <c r="T763" s="271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72" t="s">
        <v>138</v>
      </c>
      <c r="AU763" s="272" t="s">
        <v>90</v>
      </c>
      <c r="AV763" s="14" t="s">
        <v>90</v>
      </c>
      <c r="AW763" s="14" t="s">
        <v>36</v>
      </c>
      <c r="AX763" s="14" t="s">
        <v>80</v>
      </c>
      <c r="AY763" s="272" t="s">
        <v>127</v>
      </c>
    </row>
    <row r="764" s="15" customFormat="1">
      <c r="A764" s="15"/>
      <c r="B764" s="273"/>
      <c r="C764" s="274"/>
      <c r="D764" s="248" t="s">
        <v>138</v>
      </c>
      <c r="E764" s="275" t="s">
        <v>1</v>
      </c>
      <c r="F764" s="276" t="s">
        <v>144</v>
      </c>
      <c r="G764" s="274"/>
      <c r="H764" s="277">
        <v>6</v>
      </c>
      <c r="I764" s="278"/>
      <c r="J764" s="274"/>
      <c r="K764" s="274"/>
      <c r="L764" s="279"/>
      <c r="M764" s="280"/>
      <c r="N764" s="281"/>
      <c r="O764" s="281"/>
      <c r="P764" s="281"/>
      <c r="Q764" s="281"/>
      <c r="R764" s="281"/>
      <c r="S764" s="281"/>
      <c r="T764" s="282"/>
      <c r="U764" s="15"/>
      <c r="V764" s="15"/>
      <c r="W764" s="15"/>
      <c r="X764" s="15"/>
      <c r="Y764" s="15"/>
      <c r="Z764" s="15"/>
      <c r="AA764" s="15"/>
      <c r="AB764" s="15"/>
      <c r="AC764" s="15"/>
      <c r="AD764" s="15"/>
      <c r="AE764" s="15"/>
      <c r="AT764" s="283" t="s">
        <v>138</v>
      </c>
      <c r="AU764" s="283" t="s">
        <v>90</v>
      </c>
      <c r="AV764" s="15" t="s">
        <v>134</v>
      </c>
      <c r="AW764" s="15" t="s">
        <v>36</v>
      </c>
      <c r="AX764" s="15" t="s">
        <v>88</v>
      </c>
      <c r="AY764" s="283" t="s">
        <v>127</v>
      </c>
    </row>
    <row r="765" s="2" customFormat="1" ht="16.5" customHeight="1">
      <c r="A765" s="38"/>
      <c r="B765" s="39"/>
      <c r="C765" s="235" t="s">
        <v>722</v>
      </c>
      <c r="D765" s="235" t="s">
        <v>129</v>
      </c>
      <c r="E765" s="236" t="s">
        <v>723</v>
      </c>
      <c r="F765" s="237" t="s">
        <v>724</v>
      </c>
      <c r="G765" s="238" t="s">
        <v>155</v>
      </c>
      <c r="H765" s="239">
        <v>22</v>
      </c>
      <c r="I765" s="240"/>
      <c r="J765" s="241">
        <f>ROUND(I765*H765,2)</f>
        <v>0</v>
      </c>
      <c r="K765" s="237" t="s">
        <v>133</v>
      </c>
      <c r="L765" s="44"/>
      <c r="M765" s="242" t="s">
        <v>1</v>
      </c>
      <c r="N765" s="243" t="s">
        <v>45</v>
      </c>
      <c r="O765" s="91"/>
      <c r="P765" s="244">
        <f>O765*H765</f>
        <v>0</v>
      </c>
      <c r="Q765" s="244">
        <v>0</v>
      </c>
      <c r="R765" s="244">
        <f>Q765*H765</f>
        <v>0</v>
      </c>
      <c r="S765" s="244">
        <v>0</v>
      </c>
      <c r="T765" s="245">
        <f>S765*H765</f>
        <v>0</v>
      </c>
      <c r="U765" s="38"/>
      <c r="V765" s="38"/>
      <c r="W765" s="38"/>
      <c r="X765" s="38"/>
      <c r="Y765" s="38"/>
      <c r="Z765" s="38"/>
      <c r="AA765" s="38"/>
      <c r="AB765" s="38"/>
      <c r="AC765" s="38"/>
      <c r="AD765" s="38"/>
      <c r="AE765" s="38"/>
      <c r="AR765" s="246" t="s">
        <v>134</v>
      </c>
      <c r="AT765" s="246" t="s">
        <v>129</v>
      </c>
      <c r="AU765" s="246" t="s">
        <v>90</v>
      </c>
      <c r="AY765" s="17" t="s">
        <v>127</v>
      </c>
      <c r="BE765" s="247">
        <f>IF(N765="základní",J765,0)</f>
        <v>0</v>
      </c>
      <c r="BF765" s="247">
        <f>IF(N765="snížená",J765,0)</f>
        <v>0</v>
      </c>
      <c r="BG765" s="247">
        <f>IF(N765="zákl. přenesená",J765,0)</f>
        <v>0</v>
      </c>
      <c r="BH765" s="247">
        <f>IF(N765="sníž. přenesená",J765,0)</f>
        <v>0</v>
      </c>
      <c r="BI765" s="247">
        <f>IF(N765="nulová",J765,0)</f>
        <v>0</v>
      </c>
      <c r="BJ765" s="17" t="s">
        <v>88</v>
      </c>
      <c r="BK765" s="247">
        <f>ROUND(I765*H765,2)</f>
        <v>0</v>
      </c>
      <c r="BL765" s="17" t="s">
        <v>134</v>
      </c>
      <c r="BM765" s="246" t="s">
        <v>725</v>
      </c>
    </row>
    <row r="766" s="2" customFormat="1">
      <c r="A766" s="38"/>
      <c r="B766" s="39"/>
      <c r="C766" s="40"/>
      <c r="D766" s="248" t="s">
        <v>136</v>
      </c>
      <c r="E766" s="40"/>
      <c r="F766" s="249" t="s">
        <v>726</v>
      </c>
      <c r="G766" s="40"/>
      <c r="H766" s="40"/>
      <c r="I766" s="144"/>
      <c r="J766" s="40"/>
      <c r="K766" s="40"/>
      <c r="L766" s="44"/>
      <c r="M766" s="250"/>
      <c r="N766" s="251"/>
      <c r="O766" s="91"/>
      <c r="P766" s="91"/>
      <c r="Q766" s="91"/>
      <c r="R766" s="91"/>
      <c r="S766" s="91"/>
      <c r="T766" s="92"/>
      <c r="U766" s="38"/>
      <c r="V766" s="38"/>
      <c r="W766" s="38"/>
      <c r="X766" s="38"/>
      <c r="Y766" s="38"/>
      <c r="Z766" s="38"/>
      <c r="AA766" s="38"/>
      <c r="AB766" s="38"/>
      <c r="AC766" s="38"/>
      <c r="AD766" s="38"/>
      <c r="AE766" s="38"/>
      <c r="AT766" s="17" t="s">
        <v>136</v>
      </c>
      <c r="AU766" s="17" t="s">
        <v>90</v>
      </c>
    </row>
    <row r="767" s="13" customFormat="1">
      <c r="A767" s="13"/>
      <c r="B767" s="252"/>
      <c r="C767" s="253"/>
      <c r="D767" s="248" t="s">
        <v>138</v>
      </c>
      <c r="E767" s="254" t="s">
        <v>1</v>
      </c>
      <c r="F767" s="255" t="s">
        <v>158</v>
      </c>
      <c r="G767" s="253"/>
      <c r="H767" s="254" t="s">
        <v>1</v>
      </c>
      <c r="I767" s="256"/>
      <c r="J767" s="253"/>
      <c r="K767" s="253"/>
      <c r="L767" s="257"/>
      <c r="M767" s="258"/>
      <c r="N767" s="259"/>
      <c r="O767" s="259"/>
      <c r="P767" s="259"/>
      <c r="Q767" s="259"/>
      <c r="R767" s="259"/>
      <c r="S767" s="259"/>
      <c r="T767" s="260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61" t="s">
        <v>138</v>
      </c>
      <c r="AU767" s="261" t="s">
        <v>90</v>
      </c>
      <c r="AV767" s="13" t="s">
        <v>88</v>
      </c>
      <c r="AW767" s="13" t="s">
        <v>36</v>
      </c>
      <c r="AX767" s="13" t="s">
        <v>80</v>
      </c>
      <c r="AY767" s="261" t="s">
        <v>127</v>
      </c>
    </row>
    <row r="768" s="13" customFormat="1">
      <c r="A768" s="13"/>
      <c r="B768" s="252"/>
      <c r="C768" s="253"/>
      <c r="D768" s="248" t="s">
        <v>138</v>
      </c>
      <c r="E768" s="254" t="s">
        <v>1</v>
      </c>
      <c r="F768" s="255" t="s">
        <v>142</v>
      </c>
      <c r="G768" s="253"/>
      <c r="H768" s="254" t="s">
        <v>1</v>
      </c>
      <c r="I768" s="256"/>
      <c r="J768" s="253"/>
      <c r="K768" s="253"/>
      <c r="L768" s="257"/>
      <c r="M768" s="258"/>
      <c r="N768" s="259"/>
      <c r="O768" s="259"/>
      <c r="P768" s="259"/>
      <c r="Q768" s="259"/>
      <c r="R768" s="259"/>
      <c r="S768" s="259"/>
      <c r="T768" s="260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61" t="s">
        <v>138</v>
      </c>
      <c r="AU768" s="261" t="s">
        <v>90</v>
      </c>
      <c r="AV768" s="13" t="s">
        <v>88</v>
      </c>
      <c r="AW768" s="13" t="s">
        <v>36</v>
      </c>
      <c r="AX768" s="13" t="s">
        <v>80</v>
      </c>
      <c r="AY768" s="261" t="s">
        <v>127</v>
      </c>
    </row>
    <row r="769" s="14" customFormat="1">
      <c r="A769" s="14"/>
      <c r="B769" s="262"/>
      <c r="C769" s="263"/>
      <c r="D769" s="248" t="s">
        <v>138</v>
      </c>
      <c r="E769" s="264" t="s">
        <v>1</v>
      </c>
      <c r="F769" s="265" t="s">
        <v>159</v>
      </c>
      <c r="G769" s="263"/>
      <c r="H769" s="266">
        <v>22</v>
      </c>
      <c r="I769" s="267"/>
      <c r="J769" s="263"/>
      <c r="K769" s="263"/>
      <c r="L769" s="268"/>
      <c r="M769" s="269"/>
      <c r="N769" s="270"/>
      <c r="O769" s="270"/>
      <c r="P769" s="270"/>
      <c r="Q769" s="270"/>
      <c r="R769" s="270"/>
      <c r="S769" s="270"/>
      <c r="T769" s="271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72" t="s">
        <v>138</v>
      </c>
      <c r="AU769" s="272" t="s">
        <v>90</v>
      </c>
      <c r="AV769" s="14" t="s">
        <v>90</v>
      </c>
      <c r="AW769" s="14" t="s">
        <v>36</v>
      </c>
      <c r="AX769" s="14" t="s">
        <v>80</v>
      </c>
      <c r="AY769" s="272" t="s">
        <v>127</v>
      </c>
    </row>
    <row r="770" s="15" customFormat="1">
      <c r="A770" s="15"/>
      <c r="B770" s="273"/>
      <c r="C770" s="274"/>
      <c r="D770" s="248" t="s">
        <v>138</v>
      </c>
      <c r="E770" s="275" t="s">
        <v>1</v>
      </c>
      <c r="F770" s="276" t="s">
        <v>144</v>
      </c>
      <c r="G770" s="274"/>
      <c r="H770" s="277">
        <v>22</v>
      </c>
      <c r="I770" s="278"/>
      <c r="J770" s="274"/>
      <c r="K770" s="274"/>
      <c r="L770" s="279"/>
      <c r="M770" s="280"/>
      <c r="N770" s="281"/>
      <c r="O770" s="281"/>
      <c r="P770" s="281"/>
      <c r="Q770" s="281"/>
      <c r="R770" s="281"/>
      <c r="S770" s="281"/>
      <c r="T770" s="282"/>
      <c r="U770" s="15"/>
      <c r="V770" s="15"/>
      <c r="W770" s="15"/>
      <c r="X770" s="15"/>
      <c r="Y770" s="15"/>
      <c r="Z770" s="15"/>
      <c r="AA770" s="15"/>
      <c r="AB770" s="15"/>
      <c r="AC770" s="15"/>
      <c r="AD770" s="15"/>
      <c r="AE770" s="15"/>
      <c r="AT770" s="283" t="s">
        <v>138</v>
      </c>
      <c r="AU770" s="283" t="s">
        <v>90</v>
      </c>
      <c r="AV770" s="15" t="s">
        <v>134</v>
      </c>
      <c r="AW770" s="15" t="s">
        <v>36</v>
      </c>
      <c r="AX770" s="15" t="s">
        <v>88</v>
      </c>
      <c r="AY770" s="283" t="s">
        <v>127</v>
      </c>
    </row>
    <row r="771" s="2" customFormat="1" ht="21.75" customHeight="1">
      <c r="A771" s="38"/>
      <c r="B771" s="39"/>
      <c r="C771" s="235" t="s">
        <v>727</v>
      </c>
      <c r="D771" s="235" t="s">
        <v>129</v>
      </c>
      <c r="E771" s="236" t="s">
        <v>728</v>
      </c>
      <c r="F771" s="237" t="s">
        <v>729</v>
      </c>
      <c r="G771" s="238" t="s">
        <v>132</v>
      </c>
      <c r="H771" s="239">
        <v>273</v>
      </c>
      <c r="I771" s="240"/>
      <c r="J771" s="241">
        <f>ROUND(I771*H771,2)</f>
        <v>0</v>
      </c>
      <c r="K771" s="237" t="s">
        <v>133</v>
      </c>
      <c r="L771" s="44"/>
      <c r="M771" s="242" t="s">
        <v>1</v>
      </c>
      <c r="N771" s="243" t="s">
        <v>45</v>
      </c>
      <c r="O771" s="91"/>
      <c r="P771" s="244">
        <f>O771*H771</f>
        <v>0</v>
      </c>
      <c r="Q771" s="244">
        <v>0</v>
      </c>
      <c r="R771" s="244">
        <f>Q771*H771</f>
        <v>0</v>
      </c>
      <c r="S771" s="244">
        <v>0</v>
      </c>
      <c r="T771" s="245">
        <f>S771*H771</f>
        <v>0</v>
      </c>
      <c r="U771" s="38"/>
      <c r="V771" s="38"/>
      <c r="W771" s="38"/>
      <c r="X771" s="38"/>
      <c r="Y771" s="38"/>
      <c r="Z771" s="38"/>
      <c r="AA771" s="38"/>
      <c r="AB771" s="38"/>
      <c r="AC771" s="38"/>
      <c r="AD771" s="38"/>
      <c r="AE771" s="38"/>
      <c r="AR771" s="246" t="s">
        <v>134</v>
      </c>
      <c r="AT771" s="246" t="s">
        <v>129</v>
      </c>
      <c r="AU771" s="246" t="s">
        <v>90</v>
      </c>
      <c r="AY771" s="17" t="s">
        <v>127</v>
      </c>
      <c r="BE771" s="247">
        <f>IF(N771="základní",J771,0)</f>
        <v>0</v>
      </c>
      <c r="BF771" s="247">
        <f>IF(N771="snížená",J771,0)</f>
        <v>0</v>
      </c>
      <c r="BG771" s="247">
        <f>IF(N771="zákl. přenesená",J771,0)</f>
        <v>0</v>
      </c>
      <c r="BH771" s="247">
        <f>IF(N771="sníž. přenesená",J771,0)</f>
        <v>0</v>
      </c>
      <c r="BI771" s="247">
        <f>IF(N771="nulová",J771,0)</f>
        <v>0</v>
      </c>
      <c r="BJ771" s="17" t="s">
        <v>88</v>
      </c>
      <c r="BK771" s="247">
        <f>ROUND(I771*H771,2)</f>
        <v>0</v>
      </c>
      <c r="BL771" s="17" t="s">
        <v>134</v>
      </c>
      <c r="BM771" s="246" t="s">
        <v>730</v>
      </c>
    </row>
    <row r="772" s="2" customFormat="1">
      <c r="A772" s="38"/>
      <c r="B772" s="39"/>
      <c r="C772" s="40"/>
      <c r="D772" s="248" t="s">
        <v>136</v>
      </c>
      <c r="E772" s="40"/>
      <c r="F772" s="249" t="s">
        <v>731</v>
      </c>
      <c r="G772" s="40"/>
      <c r="H772" s="40"/>
      <c r="I772" s="144"/>
      <c r="J772" s="40"/>
      <c r="K772" s="40"/>
      <c r="L772" s="44"/>
      <c r="M772" s="250"/>
      <c r="N772" s="251"/>
      <c r="O772" s="91"/>
      <c r="P772" s="91"/>
      <c r="Q772" s="91"/>
      <c r="R772" s="91"/>
      <c r="S772" s="91"/>
      <c r="T772" s="92"/>
      <c r="U772" s="38"/>
      <c r="V772" s="38"/>
      <c r="W772" s="38"/>
      <c r="X772" s="38"/>
      <c r="Y772" s="38"/>
      <c r="Z772" s="38"/>
      <c r="AA772" s="38"/>
      <c r="AB772" s="38"/>
      <c r="AC772" s="38"/>
      <c r="AD772" s="38"/>
      <c r="AE772" s="38"/>
      <c r="AT772" s="17" t="s">
        <v>136</v>
      </c>
      <c r="AU772" s="17" t="s">
        <v>90</v>
      </c>
    </row>
    <row r="773" s="13" customFormat="1">
      <c r="A773" s="13"/>
      <c r="B773" s="252"/>
      <c r="C773" s="253"/>
      <c r="D773" s="248" t="s">
        <v>138</v>
      </c>
      <c r="E773" s="254" t="s">
        <v>1</v>
      </c>
      <c r="F773" s="255" t="s">
        <v>732</v>
      </c>
      <c r="G773" s="253"/>
      <c r="H773" s="254" t="s">
        <v>1</v>
      </c>
      <c r="I773" s="256"/>
      <c r="J773" s="253"/>
      <c r="K773" s="253"/>
      <c r="L773" s="257"/>
      <c r="M773" s="258"/>
      <c r="N773" s="259"/>
      <c r="O773" s="259"/>
      <c r="P773" s="259"/>
      <c r="Q773" s="259"/>
      <c r="R773" s="259"/>
      <c r="S773" s="259"/>
      <c r="T773" s="260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61" t="s">
        <v>138</v>
      </c>
      <c r="AU773" s="261" t="s">
        <v>90</v>
      </c>
      <c r="AV773" s="13" t="s">
        <v>88</v>
      </c>
      <c r="AW773" s="13" t="s">
        <v>36</v>
      </c>
      <c r="AX773" s="13" t="s">
        <v>80</v>
      </c>
      <c r="AY773" s="261" t="s">
        <v>127</v>
      </c>
    </row>
    <row r="774" s="13" customFormat="1">
      <c r="A774" s="13"/>
      <c r="B774" s="252"/>
      <c r="C774" s="253"/>
      <c r="D774" s="248" t="s">
        <v>138</v>
      </c>
      <c r="E774" s="254" t="s">
        <v>1</v>
      </c>
      <c r="F774" s="255" t="s">
        <v>140</v>
      </c>
      <c r="G774" s="253"/>
      <c r="H774" s="254" t="s">
        <v>1</v>
      </c>
      <c r="I774" s="256"/>
      <c r="J774" s="253"/>
      <c r="K774" s="253"/>
      <c r="L774" s="257"/>
      <c r="M774" s="258"/>
      <c r="N774" s="259"/>
      <c r="O774" s="259"/>
      <c r="P774" s="259"/>
      <c r="Q774" s="259"/>
      <c r="R774" s="259"/>
      <c r="S774" s="259"/>
      <c r="T774" s="260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61" t="s">
        <v>138</v>
      </c>
      <c r="AU774" s="261" t="s">
        <v>90</v>
      </c>
      <c r="AV774" s="13" t="s">
        <v>88</v>
      </c>
      <c r="AW774" s="13" t="s">
        <v>36</v>
      </c>
      <c r="AX774" s="13" t="s">
        <v>80</v>
      </c>
      <c r="AY774" s="261" t="s">
        <v>127</v>
      </c>
    </row>
    <row r="775" s="14" customFormat="1">
      <c r="A775" s="14"/>
      <c r="B775" s="262"/>
      <c r="C775" s="263"/>
      <c r="D775" s="248" t="s">
        <v>138</v>
      </c>
      <c r="E775" s="264" t="s">
        <v>1</v>
      </c>
      <c r="F775" s="265" t="s">
        <v>141</v>
      </c>
      <c r="G775" s="263"/>
      <c r="H775" s="266">
        <v>171</v>
      </c>
      <c r="I775" s="267"/>
      <c r="J775" s="263"/>
      <c r="K775" s="263"/>
      <c r="L775" s="268"/>
      <c r="M775" s="269"/>
      <c r="N775" s="270"/>
      <c r="O775" s="270"/>
      <c r="P775" s="270"/>
      <c r="Q775" s="270"/>
      <c r="R775" s="270"/>
      <c r="S775" s="270"/>
      <c r="T775" s="271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72" t="s">
        <v>138</v>
      </c>
      <c r="AU775" s="272" t="s">
        <v>90</v>
      </c>
      <c r="AV775" s="14" t="s">
        <v>90</v>
      </c>
      <c r="AW775" s="14" t="s">
        <v>36</v>
      </c>
      <c r="AX775" s="14" t="s">
        <v>80</v>
      </c>
      <c r="AY775" s="272" t="s">
        <v>127</v>
      </c>
    </row>
    <row r="776" s="13" customFormat="1">
      <c r="A776" s="13"/>
      <c r="B776" s="252"/>
      <c r="C776" s="253"/>
      <c r="D776" s="248" t="s">
        <v>138</v>
      </c>
      <c r="E776" s="254" t="s">
        <v>1</v>
      </c>
      <c r="F776" s="255" t="s">
        <v>142</v>
      </c>
      <c r="G776" s="253"/>
      <c r="H776" s="254" t="s">
        <v>1</v>
      </c>
      <c r="I776" s="256"/>
      <c r="J776" s="253"/>
      <c r="K776" s="253"/>
      <c r="L776" s="257"/>
      <c r="M776" s="258"/>
      <c r="N776" s="259"/>
      <c r="O776" s="259"/>
      <c r="P776" s="259"/>
      <c r="Q776" s="259"/>
      <c r="R776" s="259"/>
      <c r="S776" s="259"/>
      <c r="T776" s="260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61" t="s">
        <v>138</v>
      </c>
      <c r="AU776" s="261" t="s">
        <v>90</v>
      </c>
      <c r="AV776" s="13" t="s">
        <v>88</v>
      </c>
      <c r="AW776" s="13" t="s">
        <v>36</v>
      </c>
      <c r="AX776" s="13" t="s">
        <v>80</v>
      </c>
      <c r="AY776" s="261" t="s">
        <v>127</v>
      </c>
    </row>
    <row r="777" s="14" customFormat="1">
      <c r="A777" s="14"/>
      <c r="B777" s="262"/>
      <c r="C777" s="263"/>
      <c r="D777" s="248" t="s">
        <v>138</v>
      </c>
      <c r="E777" s="264" t="s">
        <v>1</v>
      </c>
      <c r="F777" s="265" t="s">
        <v>143</v>
      </c>
      <c r="G777" s="263"/>
      <c r="H777" s="266">
        <v>102</v>
      </c>
      <c r="I777" s="267"/>
      <c r="J777" s="263"/>
      <c r="K777" s="263"/>
      <c r="L777" s="268"/>
      <c r="M777" s="269"/>
      <c r="N777" s="270"/>
      <c r="O777" s="270"/>
      <c r="P777" s="270"/>
      <c r="Q777" s="270"/>
      <c r="R777" s="270"/>
      <c r="S777" s="270"/>
      <c r="T777" s="271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72" t="s">
        <v>138</v>
      </c>
      <c r="AU777" s="272" t="s">
        <v>90</v>
      </c>
      <c r="AV777" s="14" t="s">
        <v>90</v>
      </c>
      <c r="AW777" s="14" t="s">
        <v>36</v>
      </c>
      <c r="AX777" s="14" t="s">
        <v>80</v>
      </c>
      <c r="AY777" s="272" t="s">
        <v>127</v>
      </c>
    </row>
    <row r="778" s="15" customFormat="1">
      <c r="A778" s="15"/>
      <c r="B778" s="273"/>
      <c r="C778" s="274"/>
      <c r="D778" s="248" t="s">
        <v>138</v>
      </c>
      <c r="E778" s="275" t="s">
        <v>1</v>
      </c>
      <c r="F778" s="276" t="s">
        <v>144</v>
      </c>
      <c r="G778" s="274"/>
      <c r="H778" s="277">
        <v>273</v>
      </c>
      <c r="I778" s="278"/>
      <c r="J778" s="274"/>
      <c r="K778" s="274"/>
      <c r="L778" s="279"/>
      <c r="M778" s="280"/>
      <c r="N778" s="281"/>
      <c r="O778" s="281"/>
      <c r="P778" s="281"/>
      <c r="Q778" s="281"/>
      <c r="R778" s="281"/>
      <c r="S778" s="281"/>
      <c r="T778" s="282"/>
      <c r="U778" s="15"/>
      <c r="V778" s="15"/>
      <c r="W778" s="15"/>
      <c r="X778" s="15"/>
      <c r="Y778" s="15"/>
      <c r="Z778" s="15"/>
      <c r="AA778" s="15"/>
      <c r="AB778" s="15"/>
      <c r="AC778" s="15"/>
      <c r="AD778" s="15"/>
      <c r="AE778" s="15"/>
      <c r="AT778" s="283" t="s">
        <v>138</v>
      </c>
      <c r="AU778" s="283" t="s">
        <v>90</v>
      </c>
      <c r="AV778" s="15" t="s">
        <v>134</v>
      </c>
      <c r="AW778" s="15" t="s">
        <v>36</v>
      </c>
      <c r="AX778" s="15" t="s">
        <v>88</v>
      </c>
      <c r="AY778" s="283" t="s">
        <v>127</v>
      </c>
    </row>
    <row r="779" s="12" customFormat="1" ht="22.8" customHeight="1">
      <c r="A779" s="12"/>
      <c r="B779" s="219"/>
      <c r="C779" s="220"/>
      <c r="D779" s="221" t="s">
        <v>79</v>
      </c>
      <c r="E779" s="233" t="s">
        <v>733</v>
      </c>
      <c r="F779" s="233" t="s">
        <v>734</v>
      </c>
      <c r="G779" s="220"/>
      <c r="H779" s="220"/>
      <c r="I779" s="223"/>
      <c r="J779" s="234">
        <f>BK779</f>
        <v>0</v>
      </c>
      <c r="K779" s="220"/>
      <c r="L779" s="225"/>
      <c r="M779" s="226"/>
      <c r="N779" s="227"/>
      <c r="O779" s="227"/>
      <c r="P779" s="228">
        <f>SUM(P780:P788)</f>
        <v>0</v>
      </c>
      <c r="Q779" s="227"/>
      <c r="R779" s="228">
        <f>SUM(R780:R788)</f>
        <v>0</v>
      </c>
      <c r="S779" s="227"/>
      <c r="T779" s="229">
        <f>SUM(T780:T788)</f>
        <v>0</v>
      </c>
      <c r="U779" s="12"/>
      <c r="V779" s="12"/>
      <c r="W779" s="12"/>
      <c r="X779" s="12"/>
      <c r="Y779" s="12"/>
      <c r="Z779" s="12"/>
      <c r="AA779" s="12"/>
      <c r="AB779" s="12"/>
      <c r="AC779" s="12"/>
      <c r="AD779" s="12"/>
      <c r="AE779" s="12"/>
      <c r="AR779" s="230" t="s">
        <v>88</v>
      </c>
      <c r="AT779" s="231" t="s">
        <v>79</v>
      </c>
      <c r="AU779" s="231" t="s">
        <v>88</v>
      </c>
      <c r="AY779" s="230" t="s">
        <v>127</v>
      </c>
      <c r="BK779" s="232">
        <f>SUM(BK780:BK788)</f>
        <v>0</v>
      </c>
    </row>
    <row r="780" s="2" customFormat="1" ht="21.75" customHeight="1">
      <c r="A780" s="38"/>
      <c r="B780" s="39"/>
      <c r="C780" s="235" t="s">
        <v>735</v>
      </c>
      <c r="D780" s="235" t="s">
        <v>129</v>
      </c>
      <c r="E780" s="236" t="s">
        <v>736</v>
      </c>
      <c r="F780" s="237" t="s">
        <v>737</v>
      </c>
      <c r="G780" s="238" t="s">
        <v>271</v>
      </c>
      <c r="H780" s="239">
        <v>188.49799999999999</v>
      </c>
      <c r="I780" s="240"/>
      <c r="J780" s="241">
        <f>ROUND(I780*H780,2)</f>
        <v>0</v>
      </c>
      <c r="K780" s="237" t="s">
        <v>133</v>
      </c>
      <c r="L780" s="44"/>
      <c r="M780" s="242" t="s">
        <v>1</v>
      </c>
      <c r="N780" s="243" t="s">
        <v>45</v>
      </c>
      <c r="O780" s="91"/>
      <c r="P780" s="244">
        <f>O780*H780</f>
        <v>0</v>
      </c>
      <c r="Q780" s="244">
        <v>0</v>
      </c>
      <c r="R780" s="244">
        <f>Q780*H780</f>
        <v>0</v>
      </c>
      <c r="S780" s="244">
        <v>0</v>
      </c>
      <c r="T780" s="245">
        <f>S780*H780</f>
        <v>0</v>
      </c>
      <c r="U780" s="38"/>
      <c r="V780" s="38"/>
      <c r="W780" s="38"/>
      <c r="X780" s="38"/>
      <c r="Y780" s="38"/>
      <c r="Z780" s="38"/>
      <c r="AA780" s="38"/>
      <c r="AB780" s="38"/>
      <c r="AC780" s="38"/>
      <c r="AD780" s="38"/>
      <c r="AE780" s="38"/>
      <c r="AR780" s="246" t="s">
        <v>134</v>
      </c>
      <c r="AT780" s="246" t="s">
        <v>129</v>
      </c>
      <c r="AU780" s="246" t="s">
        <v>90</v>
      </c>
      <c r="AY780" s="17" t="s">
        <v>127</v>
      </c>
      <c r="BE780" s="247">
        <f>IF(N780="základní",J780,0)</f>
        <v>0</v>
      </c>
      <c r="BF780" s="247">
        <f>IF(N780="snížená",J780,0)</f>
        <v>0</v>
      </c>
      <c r="BG780" s="247">
        <f>IF(N780="zákl. přenesená",J780,0)</f>
        <v>0</v>
      </c>
      <c r="BH780" s="247">
        <f>IF(N780="sníž. přenesená",J780,0)</f>
        <v>0</v>
      </c>
      <c r="BI780" s="247">
        <f>IF(N780="nulová",J780,0)</f>
        <v>0</v>
      </c>
      <c r="BJ780" s="17" t="s">
        <v>88</v>
      </c>
      <c r="BK780" s="247">
        <f>ROUND(I780*H780,2)</f>
        <v>0</v>
      </c>
      <c r="BL780" s="17" t="s">
        <v>134</v>
      </c>
      <c r="BM780" s="246" t="s">
        <v>738</v>
      </c>
    </row>
    <row r="781" s="2" customFormat="1">
      <c r="A781" s="38"/>
      <c r="B781" s="39"/>
      <c r="C781" s="40"/>
      <c r="D781" s="248" t="s">
        <v>136</v>
      </c>
      <c r="E781" s="40"/>
      <c r="F781" s="249" t="s">
        <v>739</v>
      </c>
      <c r="G781" s="40"/>
      <c r="H781" s="40"/>
      <c r="I781" s="144"/>
      <c r="J781" s="40"/>
      <c r="K781" s="40"/>
      <c r="L781" s="44"/>
      <c r="M781" s="250"/>
      <c r="N781" s="251"/>
      <c r="O781" s="91"/>
      <c r="P781" s="91"/>
      <c r="Q781" s="91"/>
      <c r="R781" s="91"/>
      <c r="S781" s="91"/>
      <c r="T781" s="92"/>
      <c r="U781" s="38"/>
      <c r="V781" s="38"/>
      <c r="W781" s="38"/>
      <c r="X781" s="38"/>
      <c r="Y781" s="38"/>
      <c r="Z781" s="38"/>
      <c r="AA781" s="38"/>
      <c r="AB781" s="38"/>
      <c r="AC781" s="38"/>
      <c r="AD781" s="38"/>
      <c r="AE781" s="38"/>
      <c r="AT781" s="17" t="s">
        <v>136</v>
      </c>
      <c r="AU781" s="17" t="s">
        <v>90</v>
      </c>
    </row>
    <row r="782" s="2" customFormat="1" ht="21.75" customHeight="1">
      <c r="A782" s="38"/>
      <c r="B782" s="39"/>
      <c r="C782" s="235" t="s">
        <v>740</v>
      </c>
      <c r="D782" s="235" t="s">
        <v>129</v>
      </c>
      <c r="E782" s="236" t="s">
        <v>741</v>
      </c>
      <c r="F782" s="237" t="s">
        <v>742</v>
      </c>
      <c r="G782" s="238" t="s">
        <v>271</v>
      </c>
      <c r="H782" s="239">
        <v>3769.96</v>
      </c>
      <c r="I782" s="240"/>
      <c r="J782" s="241">
        <f>ROUND(I782*H782,2)</f>
        <v>0</v>
      </c>
      <c r="K782" s="237" t="s">
        <v>133</v>
      </c>
      <c r="L782" s="44"/>
      <c r="M782" s="242" t="s">
        <v>1</v>
      </c>
      <c r="N782" s="243" t="s">
        <v>45</v>
      </c>
      <c r="O782" s="91"/>
      <c r="P782" s="244">
        <f>O782*H782</f>
        <v>0</v>
      </c>
      <c r="Q782" s="244">
        <v>0</v>
      </c>
      <c r="R782" s="244">
        <f>Q782*H782</f>
        <v>0</v>
      </c>
      <c r="S782" s="244">
        <v>0</v>
      </c>
      <c r="T782" s="245">
        <f>S782*H782</f>
        <v>0</v>
      </c>
      <c r="U782" s="38"/>
      <c r="V782" s="38"/>
      <c r="W782" s="38"/>
      <c r="X782" s="38"/>
      <c r="Y782" s="38"/>
      <c r="Z782" s="38"/>
      <c r="AA782" s="38"/>
      <c r="AB782" s="38"/>
      <c r="AC782" s="38"/>
      <c r="AD782" s="38"/>
      <c r="AE782" s="38"/>
      <c r="AR782" s="246" t="s">
        <v>134</v>
      </c>
      <c r="AT782" s="246" t="s">
        <v>129</v>
      </c>
      <c r="AU782" s="246" t="s">
        <v>90</v>
      </c>
      <c r="AY782" s="17" t="s">
        <v>127</v>
      </c>
      <c r="BE782" s="247">
        <f>IF(N782="základní",J782,0)</f>
        <v>0</v>
      </c>
      <c r="BF782" s="247">
        <f>IF(N782="snížená",J782,0)</f>
        <v>0</v>
      </c>
      <c r="BG782" s="247">
        <f>IF(N782="zákl. přenesená",J782,0)</f>
        <v>0</v>
      </c>
      <c r="BH782" s="247">
        <f>IF(N782="sníž. přenesená",J782,0)</f>
        <v>0</v>
      </c>
      <c r="BI782" s="247">
        <f>IF(N782="nulová",J782,0)</f>
        <v>0</v>
      </c>
      <c r="BJ782" s="17" t="s">
        <v>88</v>
      </c>
      <c r="BK782" s="247">
        <f>ROUND(I782*H782,2)</f>
        <v>0</v>
      </c>
      <c r="BL782" s="17" t="s">
        <v>134</v>
      </c>
      <c r="BM782" s="246" t="s">
        <v>743</v>
      </c>
    </row>
    <row r="783" s="2" customFormat="1">
      <c r="A783" s="38"/>
      <c r="B783" s="39"/>
      <c r="C783" s="40"/>
      <c r="D783" s="248" t="s">
        <v>136</v>
      </c>
      <c r="E783" s="40"/>
      <c r="F783" s="249" t="s">
        <v>744</v>
      </c>
      <c r="G783" s="40"/>
      <c r="H783" s="40"/>
      <c r="I783" s="144"/>
      <c r="J783" s="40"/>
      <c r="K783" s="40"/>
      <c r="L783" s="44"/>
      <c r="M783" s="250"/>
      <c r="N783" s="251"/>
      <c r="O783" s="91"/>
      <c r="P783" s="91"/>
      <c r="Q783" s="91"/>
      <c r="R783" s="91"/>
      <c r="S783" s="91"/>
      <c r="T783" s="92"/>
      <c r="U783" s="38"/>
      <c r="V783" s="38"/>
      <c r="W783" s="38"/>
      <c r="X783" s="38"/>
      <c r="Y783" s="38"/>
      <c r="Z783" s="38"/>
      <c r="AA783" s="38"/>
      <c r="AB783" s="38"/>
      <c r="AC783" s="38"/>
      <c r="AD783" s="38"/>
      <c r="AE783" s="38"/>
      <c r="AT783" s="17" t="s">
        <v>136</v>
      </c>
      <c r="AU783" s="17" t="s">
        <v>90</v>
      </c>
    </row>
    <row r="784" s="14" customFormat="1">
      <c r="A784" s="14"/>
      <c r="B784" s="262"/>
      <c r="C784" s="263"/>
      <c r="D784" s="248" t="s">
        <v>138</v>
      </c>
      <c r="E784" s="263"/>
      <c r="F784" s="265" t="s">
        <v>745</v>
      </c>
      <c r="G784" s="263"/>
      <c r="H784" s="266">
        <v>3769.96</v>
      </c>
      <c r="I784" s="267"/>
      <c r="J784" s="263"/>
      <c r="K784" s="263"/>
      <c r="L784" s="268"/>
      <c r="M784" s="269"/>
      <c r="N784" s="270"/>
      <c r="O784" s="270"/>
      <c r="P784" s="270"/>
      <c r="Q784" s="270"/>
      <c r="R784" s="270"/>
      <c r="S784" s="270"/>
      <c r="T784" s="271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72" t="s">
        <v>138</v>
      </c>
      <c r="AU784" s="272" t="s">
        <v>90</v>
      </c>
      <c r="AV784" s="14" t="s">
        <v>90</v>
      </c>
      <c r="AW784" s="14" t="s">
        <v>4</v>
      </c>
      <c r="AX784" s="14" t="s">
        <v>88</v>
      </c>
      <c r="AY784" s="272" t="s">
        <v>127</v>
      </c>
    </row>
    <row r="785" s="2" customFormat="1" ht="16.5" customHeight="1">
      <c r="A785" s="38"/>
      <c r="B785" s="39"/>
      <c r="C785" s="235" t="s">
        <v>746</v>
      </c>
      <c r="D785" s="235" t="s">
        <v>129</v>
      </c>
      <c r="E785" s="236" t="s">
        <v>747</v>
      </c>
      <c r="F785" s="237" t="s">
        <v>748</v>
      </c>
      <c r="G785" s="238" t="s">
        <v>271</v>
      </c>
      <c r="H785" s="239">
        <v>188.49799999999999</v>
      </c>
      <c r="I785" s="240"/>
      <c r="J785" s="241">
        <f>ROUND(I785*H785,2)</f>
        <v>0</v>
      </c>
      <c r="K785" s="237" t="s">
        <v>133</v>
      </c>
      <c r="L785" s="44"/>
      <c r="M785" s="242" t="s">
        <v>1</v>
      </c>
      <c r="N785" s="243" t="s">
        <v>45</v>
      </c>
      <c r="O785" s="91"/>
      <c r="P785" s="244">
        <f>O785*H785</f>
        <v>0</v>
      </c>
      <c r="Q785" s="244">
        <v>0</v>
      </c>
      <c r="R785" s="244">
        <f>Q785*H785</f>
        <v>0</v>
      </c>
      <c r="S785" s="244">
        <v>0</v>
      </c>
      <c r="T785" s="245">
        <f>S785*H785</f>
        <v>0</v>
      </c>
      <c r="U785" s="38"/>
      <c r="V785" s="38"/>
      <c r="W785" s="38"/>
      <c r="X785" s="38"/>
      <c r="Y785" s="38"/>
      <c r="Z785" s="38"/>
      <c r="AA785" s="38"/>
      <c r="AB785" s="38"/>
      <c r="AC785" s="38"/>
      <c r="AD785" s="38"/>
      <c r="AE785" s="38"/>
      <c r="AR785" s="246" t="s">
        <v>134</v>
      </c>
      <c r="AT785" s="246" t="s">
        <v>129</v>
      </c>
      <c r="AU785" s="246" t="s">
        <v>90</v>
      </c>
      <c r="AY785" s="17" t="s">
        <v>127</v>
      </c>
      <c r="BE785" s="247">
        <f>IF(N785="základní",J785,0)</f>
        <v>0</v>
      </c>
      <c r="BF785" s="247">
        <f>IF(N785="snížená",J785,0)</f>
        <v>0</v>
      </c>
      <c r="BG785" s="247">
        <f>IF(N785="zákl. přenesená",J785,0)</f>
        <v>0</v>
      </c>
      <c r="BH785" s="247">
        <f>IF(N785="sníž. přenesená",J785,0)</f>
        <v>0</v>
      </c>
      <c r="BI785" s="247">
        <f>IF(N785="nulová",J785,0)</f>
        <v>0</v>
      </c>
      <c r="BJ785" s="17" t="s">
        <v>88</v>
      </c>
      <c r="BK785" s="247">
        <f>ROUND(I785*H785,2)</f>
        <v>0</v>
      </c>
      <c r="BL785" s="17" t="s">
        <v>134</v>
      </c>
      <c r="BM785" s="246" t="s">
        <v>749</v>
      </c>
    </row>
    <row r="786" s="2" customFormat="1">
      <c r="A786" s="38"/>
      <c r="B786" s="39"/>
      <c r="C786" s="40"/>
      <c r="D786" s="248" t="s">
        <v>136</v>
      </c>
      <c r="E786" s="40"/>
      <c r="F786" s="249" t="s">
        <v>748</v>
      </c>
      <c r="G786" s="40"/>
      <c r="H786" s="40"/>
      <c r="I786" s="144"/>
      <c r="J786" s="40"/>
      <c r="K786" s="40"/>
      <c r="L786" s="44"/>
      <c r="M786" s="250"/>
      <c r="N786" s="251"/>
      <c r="O786" s="91"/>
      <c r="P786" s="91"/>
      <c r="Q786" s="91"/>
      <c r="R786" s="91"/>
      <c r="S786" s="91"/>
      <c r="T786" s="92"/>
      <c r="U786" s="38"/>
      <c r="V786" s="38"/>
      <c r="W786" s="38"/>
      <c r="X786" s="38"/>
      <c r="Y786" s="38"/>
      <c r="Z786" s="38"/>
      <c r="AA786" s="38"/>
      <c r="AB786" s="38"/>
      <c r="AC786" s="38"/>
      <c r="AD786" s="38"/>
      <c r="AE786" s="38"/>
      <c r="AT786" s="17" t="s">
        <v>136</v>
      </c>
      <c r="AU786" s="17" t="s">
        <v>90</v>
      </c>
    </row>
    <row r="787" s="2" customFormat="1" ht="21.75" customHeight="1">
      <c r="A787" s="38"/>
      <c r="B787" s="39"/>
      <c r="C787" s="235" t="s">
        <v>750</v>
      </c>
      <c r="D787" s="235" t="s">
        <v>129</v>
      </c>
      <c r="E787" s="236" t="s">
        <v>751</v>
      </c>
      <c r="F787" s="237" t="s">
        <v>270</v>
      </c>
      <c r="G787" s="238" t="s">
        <v>271</v>
      </c>
      <c r="H787" s="239">
        <v>188.49799999999999</v>
      </c>
      <c r="I787" s="240"/>
      <c r="J787" s="241">
        <f>ROUND(I787*H787,2)</f>
        <v>0</v>
      </c>
      <c r="K787" s="237" t="s">
        <v>1</v>
      </c>
      <c r="L787" s="44"/>
      <c r="M787" s="242" t="s">
        <v>1</v>
      </c>
      <c r="N787" s="243" t="s">
        <v>45</v>
      </c>
      <c r="O787" s="91"/>
      <c r="P787" s="244">
        <f>O787*H787</f>
        <v>0</v>
      </c>
      <c r="Q787" s="244">
        <v>0</v>
      </c>
      <c r="R787" s="244">
        <f>Q787*H787</f>
        <v>0</v>
      </c>
      <c r="S787" s="244">
        <v>0</v>
      </c>
      <c r="T787" s="245">
        <f>S787*H787</f>
        <v>0</v>
      </c>
      <c r="U787" s="38"/>
      <c r="V787" s="38"/>
      <c r="W787" s="38"/>
      <c r="X787" s="38"/>
      <c r="Y787" s="38"/>
      <c r="Z787" s="38"/>
      <c r="AA787" s="38"/>
      <c r="AB787" s="38"/>
      <c r="AC787" s="38"/>
      <c r="AD787" s="38"/>
      <c r="AE787" s="38"/>
      <c r="AR787" s="246" t="s">
        <v>134</v>
      </c>
      <c r="AT787" s="246" t="s">
        <v>129</v>
      </c>
      <c r="AU787" s="246" t="s">
        <v>90</v>
      </c>
      <c r="AY787" s="17" t="s">
        <v>127</v>
      </c>
      <c r="BE787" s="247">
        <f>IF(N787="základní",J787,0)</f>
        <v>0</v>
      </c>
      <c r="BF787" s="247">
        <f>IF(N787="snížená",J787,0)</f>
        <v>0</v>
      </c>
      <c r="BG787" s="247">
        <f>IF(N787="zákl. přenesená",J787,0)</f>
        <v>0</v>
      </c>
      <c r="BH787" s="247">
        <f>IF(N787="sníž. přenesená",J787,0)</f>
        <v>0</v>
      </c>
      <c r="BI787" s="247">
        <f>IF(N787="nulová",J787,0)</f>
        <v>0</v>
      </c>
      <c r="BJ787" s="17" t="s">
        <v>88</v>
      </c>
      <c r="BK787" s="247">
        <f>ROUND(I787*H787,2)</f>
        <v>0</v>
      </c>
      <c r="BL787" s="17" t="s">
        <v>134</v>
      </c>
      <c r="BM787" s="246" t="s">
        <v>752</v>
      </c>
    </row>
    <row r="788" s="2" customFormat="1">
      <c r="A788" s="38"/>
      <c r="B788" s="39"/>
      <c r="C788" s="40"/>
      <c r="D788" s="248" t="s">
        <v>136</v>
      </c>
      <c r="E788" s="40"/>
      <c r="F788" s="249" t="s">
        <v>270</v>
      </c>
      <c r="G788" s="40"/>
      <c r="H788" s="40"/>
      <c r="I788" s="144"/>
      <c r="J788" s="40"/>
      <c r="K788" s="40"/>
      <c r="L788" s="44"/>
      <c r="M788" s="250"/>
      <c r="N788" s="251"/>
      <c r="O788" s="91"/>
      <c r="P788" s="91"/>
      <c r="Q788" s="91"/>
      <c r="R788" s="91"/>
      <c r="S788" s="91"/>
      <c r="T788" s="92"/>
      <c r="U788" s="38"/>
      <c r="V788" s="38"/>
      <c r="W788" s="38"/>
      <c r="X788" s="38"/>
      <c r="Y788" s="38"/>
      <c r="Z788" s="38"/>
      <c r="AA788" s="38"/>
      <c r="AB788" s="38"/>
      <c r="AC788" s="38"/>
      <c r="AD788" s="38"/>
      <c r="AE788" s="38"/>
      <c r="AT788" s="17" t="s">
        <v>136</v>
      </c>
      <c r="AU788" s="17" t="s">
        <v>90</v>
      </c>
    </row>
    <row r="789" s="12" customFormat="1" ht="22.8" customHeight="1">
      <c r="A789" s="12"/>
      <c r="B789" s="219"/>
      <c r="C789" s="220"/>
      <c r="D789" s="221" t="s">
        <v>79</v>
      </c>
      <c r="E789" s="233" t="s">
        <v>753</v>
      </c>
      <c r="F789" s="233" t="s">
        <v>754</v>
      </c>
      <c r="G789" s="220"/>
      <c r="H789" s="220"/>
      <c r="I789" s="223"/>
      <c r="J789" s="234">
        <f>BK789</f>
        <v>0</v>
      </c>
      <c r="K789" s="220"/>
      <c r="L789" s="225"/>
      <c r="M789" s="226"/>
      <c r="N789" s="227"/>
      <c r="O789" s="227"/>
      <c r="P789" s="228">
        <f>SUM(P790:P791)</f>
        <v>0</v>
      </c>
      <c r="Q789" s="227"/>
      <c r="R789" s="228">
        <f>SUM(R790:R791)</f>
        <v>0</v>
      </c>
      <c r="S789" s="227"/>
      <c r="T789" s="229">
        <f>SUM(T790:T791)</f>
        <v>0</v>
      </c>
      <c r="U789" s="12"/>
      <c r="V789" s="12"/>
      <c r="W789" s="12"/>
      <c r="X789" s="12"/>
      <c r="Y789" s="12"/>
      <c r="Z789" s="12"/>
      <c r="AA789" s="12"/>
      <c r="AB789" s="12"/>
      <c r="AC789" s="12"/>
      <c r="AD789" s="12"/>
      <c r="AE789" s="12"/>
      <c r="AR789" s="230" t="s">
        <v>88</v>
      </c>
      <c r="AT789" s="231" t="s">
        <v>79</v>
      </c>
      <c r="AU789" s="231" t="s">
        <v>88</v>
      </c>
      <c r="AY789" s="230" t="s">
        <v>127</v>
      </c>
      <c r="BK789" s="232">
        <f>SUM(BK790:BK791)</f>
        <v>0</v>
      </c>
    </row>
    <row r="790" s="2" customFormat="1" ht="21.75" customHeight="1">
      <c r="A790" s="38"/>
      <c r="B790" s="39"/>
      <c r="C790" s="235" t="s">
        <v>755</v>
      </c>
      <c r="D790" s="235" t="s">
        <v>129</v>
      </c>
      <c r="E790" s="236" t="s">
        <v>756</v>
      </c>
      <c r="F790" s="237" t="s">
        <v>757</v>
      </c>
      <c r="G790" s="238" t="s">
        <v>271</v>
      </c>
      <c r="H790" s="239">
        <v>320.70800000000003</v>
      </c>
      <c r="I790" s="240"/>
      <c r="J790" s="241">
        <f>ROUND(I790*H790,2)</f>
        <v>0</v>
      </c>
      <c r="K790" s="237" t="s">
        <v>288</v>
      </c>
      <c r="L790" s="44"/>
      <c r="M790" s="242" t="s">
        <v>1</v>
      </c>
      <c r="N790" s="243" t="s">
        <v>45</v>
      </c>
      <c r="O790" s="91"/>
      <c r="P790" s="244">
        <f>O790*H790</f>
        <v>0</v>
      </c>
      <c r="Q790" s="244">
        <v>0</v>
      </c>
      <c r="R790" s="244">
        <f>Q790*H790</f>
        <v>0</v>
      </c>
      <c r="S790" s="244">
        <v>0</v>
      </c>
      <c r="T790" s="245">
        <f>S790*H790</f>
        <v>0</v>
      </c>
      <c r="U790" s="38"/>
      <c r="V790" s="38"/>
      <c r="W790" s="38"/>
      <c r="X790" s="38"/>
      <c r="Y790" s="38"/>
      <c r="Z790" s="38"/>
      <c r="AA790" s="38"/>
      <c r="AB790" s="38"/>
      <c r="AC790" s="38"/>
      <c r="AD790" s="38"/>
      <c r="AE790" s="38"/>
      <c r="AR790" s="246" t="s">
        <v>134</v>
      </c>
      <c r="AT790" s="246" t="s">
        <v>129</v>
      </c>
      <c r="AU790" s="246" t="s">
        <v>90</v>
      </c>
      <c r="AY790" s="17" t="s">
        <v>127</v>
      </c>
      <c r="BE790" s="247">
        <f>IF(N790="základní",J790,0)</f>
        <v>0</v>
      </c>
      <c r="BF790" s="247">
        <f>IF(N790="snížená",J790,0)</f>
        <v>0</v>
      </c>
      <c r="BG790" s="247">
        <f>IF(N790="zákl. přenesená",J790,0)</f>
        <v>0</v>
      </c>
      <c r="BH790" s="247">
        <f>IF(N790="sníž. přenesená",J790,0)</f>
        <v>0</v>
      </c>
      <c r="BI790" s="247">
        <f>IF(N790="nulová",J790,0)</f>
        <v>0</v>
      </c>
      <c r="BJ790" s="17" t="s">
        <v>88</v>
      </c>
      <c r="BK790" s="247">
        <f>ROUND(I790*H790,2)</f>
        <v>0</v>
      </c>
      <c r="BL790" s="17" t="s">
        <v>134</v>
      </c>
      <c r="BM790" s="246" t="s">
        <v>758</v>
      </c>
    </row>
    <row r="791" s="2" customFormat="1">
      <c r="A791" s="38"/>
      <c r="B791" s="39"/>
      <c r="C791" s="40"/>
      <c r="D791" s="248" t="s">
        <v>136</v>
      </c>
      <c r="E791" s="40"/>
      <c r="F791" s="249" t="s">
        <v>759</v>
      </c>
      <c r="G791" s="40"/>
      <c r="H791" s="40"/>
      <c r="I791" s="144"/>
      <c r="J791" s="40"/>
      <c r="K791" s="40"/>
      <c r="L791" s="44"/>
      <c r="M791" s="294"/>
      <c r="N791" s="295"/>
      <c r="O791" s="296"/>
      <c r="P791" s="296"/>
      <c r="Q791" s="296"/>
      <c r="R791" s="296"/>
      <c r="S791" s="296"/>
      <c r="T791" s="297"/>
      <c r="U791" s="38"/>
      <c r="V791" s="38"/>
      <c r="W791" s="38"/>
      <c r="X791" s="38"/>
      <c r="Y791" s="38"/>
      <c r="Z791" s="38"/>
      <c r="AA791" s="38"/>
      <c r="AB791" s="38"/>
      <c r="AC791" s="38"/>
      <c r="AD791" s="38"/>
      <c r="AE791" s="38"/>
      <c r="AT791" s="17" t="s">
        <v>136</v>
      </c>
      <c r="AU791" s="17" t="s">
        <v>90</v>
      </c>
    </row>
    <row r="792" s="2" customFormat="1" ht="6.96" customHeight="1">
      <c r="A792" s="38"/>
      <c r="B792" s="66"/>
      <c r="C792" s="67"/>
      <c r="D792" s="67"/>
      <c r="E792" s="67"/>
      <c r="F792" s="67"/>
      <c r="G792" s="67"/>
      <c r="H792" s="67"/>
      <c r="I792" s="183"/>
      <c r="J792" s="67"/>
      <c r="K792" s="67"/>
      <c r="L792" s="44"/>
      <c r="M792" s="38"/>
      <c r="O792" s="38"/>
      <c r="P792" s="38"/>
      <c r="Q792" s="38"/>
      <c r="R792" s="38"/>
      <c r="S792" s="38"/>
      <c r="T792" s="38"/>
      <c r="U792" s="38"/>
      <c r="V792" s="38"/>
      <c r="W792" s="38"/>
      <c r="X792" s="38"/>
      <c r="Y792" s="38"/>
      <c r="Z792" s="38"/>
      <c r="AA792" s="38"/>
      <c r="AB792" s="38"/>
      <c r="AC792" s="38"/>
      <c r="AD792" s="38"/>
      <c r="AE792" s="38"/>
    </row>
  </sheetData>
  <sheetProtection sheet="1" autoFilter="0" formatColumns="0" formatRows="0" objects="1" scenarios="1" spinCount="100000" saltValue="Fdsbu0nRayVEOZLHZlNa+uyznkOphQhhMAvyo3ooFrBMwNDyVjf2rmwoB+XEl2k9Rs7SBQqfXm2pmRqJ5i69/w==" hashValue="eCg+ZgDd3J8jlwF3tECB0aRNR3C6m0gfOaOtVFW/Wp71lr8NpiApAN8+fVP8Fg6awuF2qeDQEVfQUwuzzc05jQ==" algorithmName="SHA-512" password="CC35"/>
  <autoFilter ref="C124:K791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90</v>
      </c>
    </row>
    <row r="4" s="1" customFormat="1" ht="24.96" customHeight="1">
      <c r="B4" s="20"/>
      <c r="D4" s="140" t="s">
        <v>95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Pardubice, ul. Bartolomějská - vodovod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96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760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24. 7. 2020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27</v>
      </c>
      <c r="F15" s="38"/>
      <c r="G15" s="38"/>
      <c r="H15" s="38"/>
      <c r="I15" s="147" t="s">
        <v>28</v>
      </c>
      <c r="J15" s="146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30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32</v>
      </c>
      <c r="E20" s="38"/>
      <c r="F20" s="38"/>
      <c r="G20" s="38"/>
      <c r="H20" s="38"/>
      <c r="I20" s="147" t="s">
        <v>25</v>
      </c>
      <c r="J20" s="146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34</v>
      </c>
      <c r="F21" s="38"/>
      <c r="G21" s="38"/>
      <c r="H21" s="38"/>
      <c r="I21" s="147" t="s">
        <v>28</v>
      </c>
      <c r="J21" s="146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37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38</v>
      </c>
      <c r="F24" s="38"/>
      <c r="G24" s="38"/>
      <c r="H24" s="38"/>
      <c r="I24" s="147" t="s">
        <v>28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39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40</v>
      </c>
      <c r="E30" s="38"/>
      <c r="F30" s="38"/>
      <c r="G30" s="38"/>
      <c r="H30" s="38"/>
      <c r="I30" s="144"/>
      <c r="J30" s="157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42</v>
      </c>
      <c r="G32" s="38"/>
      <c r="H32" s="38"/>
      <c r="I32" s="159" t="s">
        <v>41</v>
      </c>
      <c r="J32" s="158" t="s">
        <v>43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44</v>
      </c>
      <c r="E33" s="142" t="s">
        <v>45</v>
      </c>
      <c r="F33" s="161">
        <f>ROUND((SUM(BE123:BE194)),  2)</f>
        <v>0</v>
      </c>
      <c r="G33" s="38"/>
      <c r="H33" s="38"/>
      <c r="I33" s="162">
        <v>0.20999999999999999</v>
      </c>
      <c r="J33" s="161">
        <f>ROUND(((SUM(BE123:BE194))*I33),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46</v>
      </c>
      <c r="F34" s="161">
        <f>ROUND((SUM(BF123:BF194)),  2)</f>
        <v>0</v>
      </c>
      <c r="G34" s="38"/>
      <c r="H34" s="38"/>
      <c r="I34" s="162">
        <v>0.14999999999999999</v>
      </c>
      <c r="J34" s="161">
        <f>ROUND(((SUM(BF123:BF194))*I34),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47</v>
      </c>
      <c r="F35" s="161">
        <f>ROUND((SUM(BG123:BG194)),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48</v>
      </c>
      <c r="F36" s="161">
        <f>ROUND((SUM(BH123:BH194)),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49</v>
      </c>
      <c r="F37" s="161">
        <f>ROUND((SUM(BI123:BI194)),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50</v>
      </c>
      <c r="E39" s="165"/>
      <c r="F39" s="165"/>
      <c r="G39" s="166" t="s">
        <v>51</v>
      </c>
      <c r="H39" s="167" t="s">
        <v>52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53</v>
      </c>
      <c r="E50" s="172"/>
      <c r="F50" s="172"/>
      <c r="G50" s="171" t="s">
        <v>54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55</v>
      </c>
      <c r="E61" s="175"/>
      <c r="F61" s="176" t="s">
        <v>56</v>
      </c>
      <c r="G61" s="174" t="s">
        <v>55</v>
      </c>
      <c r="H61" s="175"/>
      <c r="I61" s="177"/>
      <c r="J61" s="178" t="s">
        <v>56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57</v>
      </c>
      <c r="E65" s="179"/>
      <c r="F65" s="179"/>
      <c r="G65" s="171" t="s">
        <v>58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55</v>
      </c>
      <c r="E76" s="175"/>
      <c r="F76" s="176" t="s">
        <v>56</v>
      </c>
      <c r="G76" s="174" t="s">
        <v>55</v>
      </c>
      <c r="H76" s="175"/>
      <c r="I76" s="177"/>
      <c r="J76" s="178" t="s">
        <v>56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98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Pardubice, ul. Bartolomějská - vodovod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96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813-10 - VON 01 - Vedlejší a ostatní náklady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Pardubice</v>
      </c>
      <c r="G89" s="40"/>
      <c r="H89" s="40"/>
      <c r="I89" s="147" t="s">
        <v>22</v>
      </c>
      <c r="J89" s="79" t="str">
        <f>IF(J12="","",J12)</f>
        <v>24. 7. 2020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Vodovody a kanalizace, a.s.</v>
      </c>
      <c r="G91" s="40"/>
      <c r="H91" s="40"/>
      <c r="I91" s="147" t="s">
        <v>32</v>
      </c>
      <c r="J91" s="36" t="str">
        <f>E21</f>
        <v>VK PROJEKT, spol. s 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147" t="s">
        <v>37</v>
      </c>
      <c r="J92" s="36" t="str">
        <f>E24</f>
        <v>Ladislav Konvalina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99</v>
      </c>
      <c r="D94" s="189"/>
      <c r="E94" s="189"/>
      <c r="F94" s="189"/>
      <c r="G94" s="189"/>
      <c r="H94" s="189"/>
      <c r="I94" s="190"/>
      <c r="J94" s="191" t="s">
        <v>100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101</v>
      </c>
      <c r="D96" s="40"/>
      <c r="E96" s="40"/>
      <c r="F96" s="40"/>
      <c r="G96" s="40"/>
      <c r="H96" s="40"/>
      <c r="I96" s="144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102</v>
      </c>
    </row>
    <row r="97" s="9" customFormat="1" ht="24.96" customHeight="1">
      <c r="A97" s="9"/>
      <c r="B97" s="193"/>
      <c r="C97" s="194"/>
      <c r="D97" s="195" t="s">
        <v>103</v>
      </c>
      <c r="E97" s="196"/>
      <c r="F97" s="196"/>
      <c r="G97" s="196"/>
      <c r="H97" s="196"/>
      <c r="I97" s="197"/>
      <c r="J97" s="198">
        <f>J124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93"/>
      <c r="C98" s="194"/>
      <c r="D98" s="195" t="s">
        <v>761</v>
      </c>
      <c r="E98" s="196"/>
      <c r="F98" s="196"/>
      <c r="G98" s="196"/>
      <c r="H98" s="196"/>
      <c r="I98" s="197"/>
      <c r="J98" s="198">
        <f>J125</f>
        <v>0</v>
      </c>
      <c r="K98" s="194"/>
      <c r="L98" s="19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200"/>
      <c r="C99" s="201"/>
      <c r="D99" s="202" t="s">
        <v>762</v>
      </c>
      <c r="E99" s="203"/>
      <c r="F99" s="203"/>
      <c r="G99" s="203"/>
      <c r="H99" s="203"/>
      <c r="I99" s="204"/>
      <c r="J99" s="205">
        <f>J126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763</v>
      </c>
      <c r="E100" s="203"/>
      <c r="F100" s="203"/>
      <c r="G100" s="203"/>
      <c r="H100" s="203"/>
      <c r="I100" s="204"/>
      <c r="J100" s="205">
        <f>J136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764</v>
      </c>
      <c r="E101" s="203"/>
      <c r="F101" s="203"/>
      <c r="G101" s="203"/>
      <c r="H101" s="203"/>
      <c r="I101" s="204"/>
      <c r="J101" s="205">
        <f>J157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0"/>
      <c r="C102" s="201"/>
      <c r="D102" s="202" t="s">
        <v>765</v>
      </c>
      <c r="E102" s="203"/>
      <c r="F102" s="203"/>
      <c r="G102" s="203"/>
      <c r="H102" s="203"/>
      <c r="I102" s="204"/>
      <c r="J102" s="205">
        <f>J161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0"/>
      <c r="C103" s="201"/>
      <c r="D103" s="202" t="s">
        <v>766</v>
      </c>
      <c r="E103" s="203"/>
      <c r="F103" s="203"/>
      <c r="G103" s="203"/>
      <c r="H103" s="203"/>
      <c r="I103" s="204"/>
      <c r="J103" s="205">
        <f>J186</f>
        <v>0</v>
      </c>
      <c r="K103" s="201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144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183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186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112</v>
      </c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87" t="str">
        <f>E7</f>
        <v>Pardubice, ul. Bartolomějská - vodovod</v>
      </c>
      <c r="F113" s="32"/>
      <c r="G113" s="32"/>
      <c r="H113" s="32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96</v>
      </c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813-10 - VON 01 - Vedlejší a ostatní náklady</v>
      </c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>Pardubice</v>
      </c>
      <c r="G117" s="40"/>
      <c r="H117" s="40"/>
      <c r="I117" s="147" t="s">
        <v>22</v>
      </c>
      <c r="J117" s="79" t="str">
        <f>IF(J12="","",J12)</f>
        <v>24. 7. 2020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5.65" customHeight="1">
      <c r="A119" s="38"/>
      <c r="B119" s="39"/>
      <c r="C119" s="32" t="s">
        <v>24</v>
      </c>
      <c r="D119" s="40"/>
      <c r="E119" s="40"/>
      <c r="F119" s="27" t="str">
        <f>E15</f>
        <v>Vodovody a kanalizace, a.s.</v>
      </c>
      <c r="G119" s="40"/>
      <c r="H119" s="40"/>
      <c r="I119" s="147" t="s">
        <v>32</v>
      </c>
      <c r="J119" s="36" t="str">
        <f>E21</f>
        <v>VK PROJEKT, spol. s r.o.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30</v>
      </c>
      <c r="D120" s="40"/>
      <c r="E120" s="40"/>
      <c r="F120" s="27" t="str">
        <f>IF(E18="","",E18)</f>
        <v>Vyplň údaj</v>
      </c>
      <c r="G120" s="40"/>
      <c r="H120" s="40"/>
      <c r="I120" s="147" t="s">
        <v>37</v>
      </c>
      <c r="J120" s="36" t="str">
        <f>E24</f>
        <v>Ladislav Konvalina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14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207"/>
      <c r="B122" s="208"/>
      <c r="C122" s="209" t="s">
        <v>113</v>
      </c>
      <c r="D122" s="210" t="s">
        <v>65</v>
      </c>
      <c r="E122" s="210" t="s">
        <v>61</v>
      </c>
      <c r="F122" s="210" t="s">
        <v>62</v>
      </c>
      <c r="G122" s="210" t="s">
        <v>114</v>
      </c>
      <c r="H122" s="210" t="s">
        <v>115</v>
      </c>
      <c r="I122" s="211" t="s">
        <v>116</v>
      </c>
      <c r="J122" s="210" t="s">
        <v>100</v>
      </c>
      <c r="K122" s="212" t="s">
        <v>117</v>
      </c>
      <c r="L122" s="213"/>
      <c r="M122" s="100" t="s">
        <v>1</v>
      </c>
      <c r="N122" s="101" t="s">
        <v>44</v>
      </c>
      <c r="O122" s="101" t="s">
        <v>118</v>
      </c>
      <c r="P122" s="101" t="s">
        <v>119</v>
      </c>
      <c r="Q122" s="101" t="s">
        <v>120</v>
      </c>
      <c r="R122" s="101" t="s">
        <v>121</v>
      </c>
      <c r="S122" s="101" t="s">
        <v>122</v>
      </c>
      <c r="T122" s="102" t="s">
        <v>123</v>
      </c>
      <c r="U122" s="207"/>
      <c r="V122" s="207"/>
      <c r="W122" s="207"/>
      <c r="X122" s="207"/>
      <c r="Y122" s="207"/>
      <c r="Z122" s="207"/>
      <c r="AA122" s="207"/>
      <c r="AB122" s="207"/>
      <c r="AC122" s="207"/>
      <c r="AD122" s="207"/>
      <c r="AE122" s="207"/>
    </row>
    <row r="123" s="2" customFormat="1" ht="22.8" customHeight="1">
      <c r="A123" s="38"/>
      <c r="B123" s="39"/>
      <c r="C123" s="107" t="s">
        <v>124</v>
      </c>
      <c r="D123" s="40"/>
      <c r="E123" s="40"/>
      <c r="F123" s="40"/>
      <c r="G123" s="40"/>
      <c r="H123" s="40"/>
      <c r="I123" s="144"/>
      <c r="J123" s="214">
        <f>BK123</f>
        <v>0</v>
      </c>
      <c r="K123" s="40"/>
      <c r="L123" s="44"/>
      <c r="M123" s="103"/>
      <c r="N123" s="215"/>
      <c r="O123" s="104"/>
      <c r="P123" s="216">
        <f>P124+P125</f>
        <v>0</v>
      </c>
      <c r="Q123" s="104"/>
      <c r="R123" s="216">
        <f>R124+R125</f>
        <v>0</v>
      </c>
      <c r="S123" s="104"/>
      <c r="T123" s="217">
        <f>T124+T125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79</v>
      </c>
      <c r="AU123" s="17" t="s">
        <v>102</v>
      </c>
      <c r="BK123" s="218">
        <f>BK124+BK125</f>
        <v>0</v>
      </c>
    </row>
    <row r="124" s="12" customFormat="1" ht="25.92" customHeight="1">
      <c r="A124" s="12"/>
      <c r="B124" s="219"/>
      <c r="C124" s="220"/>
      <c r="D124" s="221" t="s">
        <v>79</v>
      </c>
      <c r="E124" s="222" t="s">
        <v>125</v>
      </c>
      <c r="F124" s="222" t="s">
        <v>126</v>
      </c>
      <c r="G124" s="220"/>
      <c r="H124" s="220"/>
      <c r="I124" s="223"/>
      <c r="J124" s="224">
        <f>BK124</f>
        <v>0</v>
      </c>
      <c r="K124" s="220"/>
      <c r="L124" s="225"/>
      <c r="M124" s="226"/>
      <c r="N124" s="227"/>
      <c r="O124" s="227"/>
      <c r="P124" s="228">
        <v>0</v>
      </c>
      <c r="Q124" s="227"/>
      <c r="R124" s="228">
        <v>0</v>
      </c>
      <c r="S124" s="227"/>
      <c r="T124" s="229"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0" t="s">
        <v>88</v>
      </c>
      <c r="AT124" s="231" t="s">
        <v>79</v>
      </c>
      <c r="AU124" s="231" t="s">
        <v>80</v>
      </c>
      <c r="AY124" s="230" t="s">
        <v>127</v>
      </c>
      <c r="BK124" s="232">
        <v>0</v>
      </c>
    </row>
    <row r="125" s="12" customFormat="1" ht="25.92" customHeight="1">
      <c r="A125" s="12"/>
      <c r="B125" s="219"/>
      <c r="C125" s="220"/>
      <c r="D125" s="221" t="s">
        <v>79</v>
      </c>
      <c r="E125" s="222" t="s">
        <v>767</v>
      </c>
      <c r="F125" s="222" t="s">
        <v>768</v>
      </c>
      <c r="G125" s="220"/>
      <c r="H125" s="220"/>
      <c r="I125" s="223"/>
      <c r="J125" s="224">
        <f>BK125</f>
        <v>0</v>
      </c>
      <c r="K125" s="220"/>
      <c r="L125" s="225"/>
      <c r="M125" s="226"/>
      <c r="N125" s="227"/>
      <c r="O125" s="227"/>
      <c r="P125" s="228">
        <f>P126+P136+P157+P161+P186</f>
        <v>0</v>
      </c>
      <c r="Q125" s="227"/>
      <c r="R125" s="228">
        <f>R126+R136+R157+R161+R186</f>
        <v>0</v>
      </c>
      <c r="S125" s="227"/>
      <c r="T125" s="229">
        <f>T126+T136+T157+T161+T186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0" t="s">
        <v>88</v>
      </c>
      <c r="AT125" s="231" t="s">
        <v>79</v>
      </c>
      <c r="AU125" s="231" t="s">
        <v>80</v>
      </c>
      <c r="AY125" s="230" t="s">
        <v>127</v>
      </c>
      <c r="BK125" s="232">
        <f>BK126+BK136+BK157+BK161+BK186</f>
        <v>0</v>
      </c>
    </row>
    <row r="126" s="12" customFormat="1" ht="22.8" customHeight="1">
      <c r="A126" s="12"/>
      <c r="B126" s="219"/>
      <c r="C126" s="220"/>
      <c r="D126" s="221" t="s">
        <v>79</v>
      </c>
      <c r="E126" s="233" t="s">
        <v>80</v>
      </c>
      <c r="F126" s="233" t="s">
        <v>768</v>
      </c>
      <c r="G126" s="220"/>
      <c r="H126" s="220"/>
      <c r="I126" s="223"/>
      <c r="J126" s="234">
        <f>BK126</f>
        <v>0</v>
      </c>
      <c r="K126" s="220"/>
      <c r="L126" s="225"/>
      <c r="M126" s="226"/>
      <c r="N126" s="227"/>
      <c r="O126" s="227"/>
      <c r="P126" s="228">
        <f>SUM(P127:P135)</f>
        <v>0</v>
      </c>
      <c r="Q126" s="227"/>
      <c r="R126" s="228">
        <f>SUM(R127:R135)</f>
        <v>0</v>
      </c>
      <c r="S126" s="227"/>
      <c r="T126" s="229">
        <f>SUM(T127:T135)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0" t="s">
        <v>88</v>
      </c>
      <c r="AT126" s="231" t="s">
        <v>79</v>
      </c>
      <c r="AU126" s="231" t="s">
        <v>88</v>
      </c>
      <c r="AY126" s="230" t="s">
        <v>127</v>
      </c>
      <c r="BK126" s="232">
        <f>SUM(BK127:BK135)</f>
        <v>0</v>
      </c>
    </row>
    <row r="127" s="2" customFormat="1" ht="16.5" customHeight="1">
      <c r="A127" s="38"/>
      <c r="B127" s="39"/>
      <c r="C127" s="235" t="s">
        <v>88</v>
      </c>
      <c r="D127" s="235" t="s">
        <v>129</v>
      </c>
      <c r="E127" s="236" t="s">
        <v>769</v>
      </c>
      <c r="F127" s="237" t="s">
        <v>770</v>
      </c>
      <c r="G127" s="238" t="s">
        <v>771</v>
      </c>
      <c r="H127" s="239">
        <v>1</v>
      </c>
      <c r="I127" s="240"/>
      <c r="J127" s="241">
        <f>ROUND(I127*H127,2)</f>
        <v>0</v>
      </c>
      <c r="K127" s="237" t="s">
        <v>1</v>
      </c>
      <c r="L127" s="44"/>
      <c r="M127" s="242" t="s">
        <v>1</v>
      </c>
      <c r="N127" s="243" t="s">
        <v>45</v>
      </c>
      <c r="O127" s="91"/>
      <c r="P127" s="244">
        <f>O127*H127</f>
        <v>0</v>
      </c>
      <c r="Q127" s="244">
        <v>0</v>
      </c>
      <c r="R127" s="244">
        <f>Q127*H127</f>
        <v>0</v>
      </c>
      <c r="S127" s="244">
        <v>0</v>
      </c>
      <c r="T127" s="24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6" t="s">
        <v>134</v>
      </c>
      <c r="AT127" s="246" t="s">
        <v>129</v>
      </c>
      <c r="AU127" s="246" t="s">
        <v>90</v>
      </c>
      <c r="AY127" s="17" t="s">
        <v>127</v>
      </c>
      <c r="BE127" s="247">
        <f>IF(N127="základní",J127,0)</f>
        <v>0</v>
      </c>
      <c r="BF127" s="247">
        <f>IF(N127="snížená",J127,0)</f>
        <v>0</v>
      </c>
      <c r="BG127" s="247">
        <f>IF(N127="zákl. přenesená",J127,0)</f>
        <v>0</v>
      </c>
      <c r="BH127" s="247">
        <f>IF(N127="sníž. přenesená",J127,0)</f>
        <v>0</v>
      </c>
      <c r="BI127" s="247">
        <f>IF(N127="nulová",J127,0)</f>
        <v>0</v>
      </c>
      <c r="BJ127" s="17" t="s">
        <v>88</v>
      </c>
      <c r="BK127" s="247">
        <f>ROUND(I127*H127,2)</f>
        <v>0</v>
      </c>
      <c r="BL127" s="17" t="s">
        <v>134</v>
      </c>
      <c r="BM127" s="246" t="s">
        <v>772</v>
      </c>
    </row>
    <row r="128" s="2" customFormat="1">
      <c r="A128" s="38"/>
      <c r="B128" s="39"/>
      <c r="C128" s="40"/>
      <c r="D128" s="248" t="s">
        <v>136</v>
      </c>
      <c r="E128" s="40"/>
      <c r="F128" s="249" t="s">
        <v>770</v>
      </c>
      <c r="G128" s="40"/>
      <c r="H128" s="40"/>
      <c r="I128" s="144"/>
      <c r="J128" s="40"/>
      <c r="K128" s="40"/>
      <c r="L128" s="44"/>
      <c r="M128" s="250"/>
      <c r="N128" s="251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136</v>
      </c>
      <c r="AU128" s="17" t="s">
        <v>90</v>
      </c>
    </row>
    <row r="129" s="13" customFormat="1">
      <c r="A129" s="13"/>
      <c r="B129" s="252"/>
      <c r="C129" s="253"/>
      <c r="D129" s="248" t="s">
        <v>138</v>
      </c>
      <c r="E129" s="254" t="s">
        <v>1</v>
      </c>
      <c r="F129" s="255" t="s">
        <v>773</v>
      </c>
      <c r="G129" s="253"/>
      <c r="H129" s="254" t="s">
        <v>1</v>
      </c>
      <c r="I129" s="256"/>
      <c r="J129" s="253"/>
      <c r="K129" s="253"/>
      <c r="L129" s="257"/>
      <c r="M129" s="258"/>
      <c r="N129" s="259"/>
      <c r="O129" s="259"/>
      <c r="P129" s="259"/>
      <c r="Q129" s="259"/>
      <c r="R129" s="259"/>
      <c r="S129" s="259"/>
      <c r="T129" s="26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1" t="s">
        <v>138</v>
      </c>
      <c r="AU129" s="261" t="s">
        <v>90</v>
      </c>
      <c r="AV129" s="13" t="s">
        <v>88</v>
      </c>
      <c r="AW129" s="13" t="s">
        <v>36</v>
      </c>
      <c r="AX129" s="13" t="s">
        <v>80</v>
      </c>
      <c r="AY129" s="261" t="s">
        <v>127</v>
      </c>
    </row>
    <row r="130" s="14" customFormat="1">
      <c r="A130" s="14"/>
      <c r="B130" s="262"/>
      <c r="C130" s="263"/>
      <c r="D130" s="248" t="s">
        <v>138</v>
      </c>
      <c r="E130" s="264" t="s">
        <v>1</v>
      </c>
      <c r="F130" s="265" t="s">
        <v>88</v>
      </c>
      <c r="G130" s="263"/>
      <c r="H130" s="266">
        <v>1</v>
      </c>
      <c r="I130" s="267"/>
      <c r="J130" s="263"/>
      <c r="K130" s="263"/>
      <c r="L130" s="268"/>
      <c r="M130" s="269"/>
      <c r="N130" s="270"/>
      <c r="O130" s="270"/>
      <c r="P130" s="270"/>
      <c r="Q130" s="270"/>
      <c r="R130" s="270"/>
      <c r="S130" s="270"/>
      <c r="T130" s="27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72" t="s">
        <v>138</v>
      </c>
      <c r="AU130" s="272" t="s">
        <v>90</v>
      </c>
      <c r="AV130" s="14" t="s">
        <v>90</v>
      </c>
      <c r="AW130" s="14" t="s">
        <v>36</v>
      </c>
      <c r="AX130" s="14" t="s">
        <v>80</v>
      </c>
      <c r="AY130" s="272" t="s">
        <v>127</v>
      </c>
    </row>
    <row r="131" s="15" customFormat="1">
      <c r="A131" s="15"/>
      <c r="B131" s="273"/>
      <c r="C131" s="274"/>
      <c r="D131" s="248" t="s">
        <v>138</v>
      </c>
      <c r="E131" s="275" t="s">
        <v>1</v>
      </c>
      <c r="F131" s="276" t="s">
        <v>144</v>
      </c>
      <c r="G131" s="274"/>
      <c r="H131" s="277">
        <v>1</v>
      </c>
      <c r="I131" s="278"/>
      <c r="J131" s="274"/>
      <c r="K131" s="274"/>
      <c r="L131" s="279"/>
      <c r="M131" s="280"/>
      <c r="N131" s="281"/>
      <c r="O131" s="281"/>
      <c r="P131" s="281"/>
      <c r="Q131" s="281"/>
      <c r="R131" s="281"/>
      <c r="S131" s="281"/>
      <c r="T131" s="282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83" t="s">
        <v>138</v>
      </c>
      <c r="AU131" s="283" t="s">
        <v>90</v>
      </c>
      <c r="AV131" s="15" t="s">
        <v>134</v>
      </c>
      <c r="AW131" s="15" t="s">
        <v>36</v>
      </c>
      <c r="AX131" s="15" t="s">
        <v>88</v>
      </c>
      <c r="AY131" s="283" t="s">
        <v>127</v>
      </c>
    </row>
    <row r="132" s="2" customFormat="1" ht="16.5" customHeight="1">
      <c r="A132" s="38"/>
      <c r="B132" s="39"/>
      <c r="C132" s="235" t="s">
        <v>90</v>
      </c>
      <c r="D132" s="235" t="s">
        <v>129</v>
      </c>
      <c r="E132" s="236" t="s">
        <v>774</v>
      </c>
      <c r="F132" s="237" t="s">
        <v>775</v>
      </c>
      <c r="G132" s="238" t="s">
        <v>285</v>
      </c>
      <c r="H132" s="239">
        <v>91</v>
      </c>
      <c r="I132" s="240"/>
      <c r="J132" s="241">
        <f>ROUND(I132*H132,2)</f>
        <v>0</v>
      </c>
      <c r="K132" s="237" t="s">
        <v>1</v>
      </c>
      <c r="L132" s="44"/>
      <c r="M132" s="242" t="s">
        <v>1</v>
      </c>
      <c r="N132" s="243" t="s">
        <v>45</v>
      </c>
      <c r="O132" s="91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6" t="s">
        <v>134</v>
      </c>
      <c r="AT132" s="246" t="s">
        <v>129</v>
      </c>
      <c r="AU132" s="246" t="s">
        <v>90</v>
      </c>
      <c r="AY132" s="17" t="s">
        <v>127</v>
      </c>
      <c r="BE132" s="247">
        <f>IF(N132="základní",J132,0)</f>
        <v>0</v>
      </c>
      <c r="BF132" s="247">
        <f>IF(N132="snížená",J132,0)</f>
        <v>0</v>
      </c>
      <c r="BG132" s="247">
        <f>IF(N132="zákl. přenesená",J132,0)</f>
        <v>0</v>
      </c>
      <c r="BH132" s="247">
        <f>IF(N132="sníž. přenesená",J132,0)</f>
        <v>0</v>
      </c>
      <c r="BI132" s="247">
        <f>IF(N132="nulová",J132,0)</f>
        <v>0</v>
      </c>
      <c r="BJ132" s="17" t="s">
        <v>88</v>
      </c>
      <c r="BK132" s="247">
        <f>ROUND(I132*H132,2)</f>
        <v>0</v>
      </c>
      <c r="BL132" s="17" t="s">
        <v>134</v>
      </c>
      <c r="BM132" s="246" t="s">
        <v>776</v>
      </c>
    </row>
    <row r="133" s="2" customFormat="1">
      <c r="A133" s="38"/>
      <c r="B133" s="39"/>
      <c r="C133" s="40"/>
      <c r="D133" s="248" t="s">
        <v>136</v>
      </c>
      <c r="E133" s="40"/>
      <c r="F133" s="249" t="s">
        <v>777</v>
      </c>
      <c r="G133" s="40"/>
      <c r="H133" s="40"/>
      <c r="I133" s="144"/>
      <c r="J133" s="40"/>
      <c r="K133" s="40"/>
      <c r="L133" s="44"/>
      <c r="M133" s="250"/>
      <c r="N133" s="251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136</v>
      </c>
      <c r="AU133" s="17" t="s">
        <v>90</v>
      </c>
    </row>
    <row r="134" s="13" customFormat="1">
      <c r="A134" s="13"/>
      <c r="B134" s="252"/>
      <c r="C134" s="253"/>
      <c r="D134" s="248" t="s">
        <v>138</v>
      </c>
      <c r="E134" s="254" t="s">
        <v>1</v>
      </c>
      <c r="F134" s="255" t="s">
        <v>165</v>
      </c>
      <c r="G134" s="253"/>
      <c r="H134" s="254" t="s">
        <v>1</v>
      </c>
      <c r="I134" s="256"/>
      <c r="J134" s="253"/>
      <c r="K134" s="253"/>
      <c r="L134" s="257"/>
      <c r="M134" s="258"/>
      <c r="N134" s="259"/>
      <c r="O134" s="259"/>
      <c r="P134" s="259"/>
      <c r="Q134" s="259"/>
      <c r="R134" s="259"/>
      <c r="S134" s="259"/>
      <c r="T134" s="26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1" t="s">
        <v>138</v>
      </c>
      <c r="AU134" s="261" t="s">
        <v>90</v>
      </c>
      <c r="AV134" s="13" t="s">
        <v>88</v>
      </c>
      <c r="AW134" s="13" t="s">
        <v>36</v>
      </c>
      <c r="AX134" s="13" t="s">
        <v>80</v>
      </c>
      <c r="AY134" s="261" t="s">
        <v>127</v>
      </c>
    </row>
    <row r="135" s="14" customFormat="1">
      <c r="A135" s="14"/>
      <c r="B135" s="262"/>
      <c r="C135" s="263"/>
      <c r="D135" s="248" t="s">
        <v>138</v>
      </c>
      <c r="E135" s="264" t="s">
        <v>1</v>
      </c>
      <c r="F135" s="265" t="s">
        <v>778</v>
      </c>
      <c r="G135" s="263"/>
      <c r="H135" s="266">
        <v>91</v>
      </c>
      <c r="I135" s="267"/>
      <c r="J135" s="263"/>
      <c r="K135" s="263"/>
      <c r="L135" s="268"/>
      <c r="M135" s="269"/>
      <c r="N135" s="270"/>
      <c r="O135" s="270"/>
      <c r="P135" s="270"/>
      <c r="Q135" s="270"/>
      <c r="R135" s="270"/>
      <c r="S135" s="270"/>
      <c r="T135" s="27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2" t="s">
        <v>138</v>
      </c>
      <c r="AU135" s="272" t="s">
        <v>90</v>
      </c>
      <c r="AV135" s="14" t="s">
        <v>90</v>
      </c>
      <c r="AW135" s="14" t="s">
        <v>36</v>
      </c>
      <c r="AX135" s="14" t="s">
        <v>88</v>
      </c>
      <c r="AY135" s="272" t="s">
        <v>127</v>
      </c>
    </row>
    <row r="136" s="12" customFormat="1" ht="22.8" customHeight="1">
      <c r="A136" s="12"/>
      <c r="B136" s="219"/>
      <c r="C136" s="220"/>
      <c r="D136" s="221" t="s">
        <v>79</v>
      </c>
      <c r="E136" s="233" t="s">
        <v>779</v>
      </c>
      <c r="F136" s="233" t="s">
        <v>780</v>
      </c>
      <c r="G136" s="220"/>
      <c r="H136" s="220"/>
      <c r="I136" s="223"/>
      <c r="J136" s="234">
        <f>BK136</f>
        <v>0</v>
      </c>
      <c r="K136" s="220"/>
      <c r="L136" s="225"/>
      <c r="M136" s="226"/>
      <c r="N136" s="227"/>
      <c r="O136" s="227"/>
      <c r="P136" s="228">
        <f>SUM(P137:P156)</f>
        <v>0</v>
      </c>
      <c r="Q136" s="227"/>
      <c r="R136" s="228">
        <f>SUM(R137:R156)</f>
        <v>0</v>
      </c>
      <c r="S136" s="227"/>
      <c r="T136" s="229">
        <f>SUM(T137:T156)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30" t="s">
        <v>168</v>
      </c>
      <c r="AT136" s="231" t="s">
        <v>79</v>
      </c>
      <c r="AU136" s="231" t="s">
        <v>88</v>
      </c>
      <c r="AY136" s="230" t="s">
        <v>127</v>
      </c>
      <c r="BK136" s="232">
        <f>SUM(BK137:BK156)</f>
        <v>0</v>
      </c>
    </row>
    <row r="137" s="2" customFormat="1" ht="21.75" customHeight="1">
      <c r="A137" s="38"/>
      <c r="B137" s="39"/>
      <c r="C137" s="235" t="s">
        <v>152</v>
      </c>
      <c r="D137" s="235" t="s">
        <v>129</v>
      </c>
      <c r="E137" s="236" t="s">
        <v>781</v>
      </c>
      <c r="F137" s="237" t="s">
        <v>782</v>
      </c>
      <c r="G137" s="238" t="s">
        <v>783</v>
      </c>
      <c r="H137" s="239">
        <v>1</v>
      </c>
      <c r="I137" s="240"/>
      <c r="J137" s="241">
        <f>ROUND(I137*H137,2)</f>
        <v>0</v>
      </c>
      <c r="K137" s="237" t="s">
        <v>1</v>
      </c>
      <c r="L137" s="44"/>
      <c r="M137" s="242" t="s">
        <v>1</v>
      </c>
      <c r="N137" s="243" t="s">
        <v>45</v>
      </c>
      <c r="O137" s="91"/>
      <c r="P137" s="244">
        <f>O137*H137</f>
        <v>0</v>
      </c>
      <c r="Q137" s="244">
        <v>0</v>
      </c>
      <c r="R137" s="244">
        <f>Q137*H137</f>
        <v>0</v>
      </c>
      <c r="S137" s="244">
        <v>0</v>
      </c>
      <c r="T137" s="245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6" t="s">
        <v>134</v>
      </c>
      <c r="AT137" s="246" t="s">
        <v>129</v>
      </c>
      <c r="AU137" s="246" t="s">
        <v>90</v>
      </c>
      <c r="AY137" s="17" t="s">
        <v>127</v>
      </c>
      <c r="BE137" s="247">
        <f>IF(N137="základní",J137,0)</f>
        <v>0</v>
      </c>
      <c r="BF137" s="247">
        <f>IF(N137="snížená",J137,0)</f>
        <v>0</v>
      </c>
      <c r="BG137" s="247">
        <f>IF(N137="zákl. přenesená",J137,0)</f>
        <v>0</v>
      </c>
      <c r="BH137" s="247">
        <f>IF(N137="sníž. přenesená",J137,0)</f>
        <v>0</v>
      </c>
      <c r="BI137" s="247">
        <f>IF(N137="nulová",J137,0)</f>
        <v>0</v>
      </c>
      <c r="BJ137" s="17" t="s">
        <v>88</v>
      </c>
      <c r="BK137" s="247">
        <f>ROUND(I137*H137,2)</f>
        <v>0</v>
      </c>
      <c r="BL137" s="17" t="s">
        <v>134</v>
      </c>
      <c r="BM137" s="246" t="s">
        <v>784</v>
      </c>
    </row>
    <row r="138" s="2" customFormat="1">
      <c r="A138" s="38"/>
      <c r="B138" s="39"/>
      <c r="C138" s="40"/>
      <c r="D138" s="248" t="s">
        <v>136</v>
      </c>
      <c r="E138" s="40"/>
      <c r="F138" s="249" t="s">
        <v>782</v>
      </c>
      <c r="G138" s="40"/>
      <c r="H138" s="40"/>
      <c r="I138" s="144"/>
      <c r="J138" s="40"/>
      <c r="K138" s="40"/>
      <c r="L138" s="44"/>
      <c r="M138" s="250"/>
      <c r="N138" s="251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136</v>
      </c>
      <c r="AU138" s="17" t="s">
        <v>90</v>
      </c>
    </row>
    <row r="139" s="14" customFormat="1">
      <c r="A139" s="14"/>
      <c r="B139" s="262"/>
      <c r="C139" s="263"/>
      <c r="D139" s="248" t="s">
        <v>138</v>
      </c>
      <c r="E139" s="264" t="s">
        <v>1</v>
      </c>
      <c r="F139" s="265" t="s">
        <v>88</v>
      </c>
      <c r="G139" s="263"/>
      <c r="H139" s="266">
        <v>1</v>
      </c>
      <c r="I139" s="267"/>
      <c r="J139" s="263"/>
      <c r="K139" s="263"/>
      <c r="L139" s="268"/>
      <c r="M139" s="269"/>
      <c r="N139" s="270"/>
      <c r="O139" s="270"/>
      <c r="P139" s="270"/>
      <c r="Q139" s="270"/>
      <c r="R139" s="270"/>
      <c r="S139" s="270"/>
      <c r="T139" s="27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2" t="s">
        <v>138</v>
      </c>
      <c r="AU139" s="272" t="s">
        <v>90</v>
      </c>
      <c r="AV139" s="14" t="s">
        <v>90</v>
      </c>
      <c r="AW139" s="14" t="s">
        <v>36</v>
      </c>
      <c r="AX139" s="14" t="s">
        <v>80</v>
      </c>
      <c r="AY139" s="272" t="s">
        <v>127</v>
      </c>
    </row>
    <row r="140" s="15" customFormat="1">
      <c r="A140" s="15"/>
      <c r="B140" s="273"/>
      <c r="C140" s="274"/>
      <c r="D140" s="248" t="s">
        <v>138</v>
      </c>
      <c r="E140" s="275" t="s">
        <v>1</v>
      </c>
      <c r="F140" s="276" t="s">
        <v>144</v>
      </c>
      <c r="G140" s="274"/>
      <c r="H140" s="277">
        <v>1</v>
      </c>
      <c r="I140" s="278"/>
      <c r="J140" s="274"/>
      <c r="K140" s="274"/>
      <c r="L140" s="279"/>
      <c r="M140" s="280"/>
      <c r="N140" s="281"/>
      <c r="O140" s="281"/>
      <c r="P140" s="281"/>
      <c r="Q140" s="281"/>
      <c r="R140" s="281"/>
      <c r="S140" s="281"/>
      <c r="T140" s="282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83" t="s">
        <v>138</v>
      </c>
      <c r="AU140" s="283" t="s">
        <v>90</v>
      </c>
      <c r="AV140" s="15" t="s">
        <v>134</v>
      </c>
      <c r="AW140" s="15" t="s">
        <v>36</v>
      </c>
      <c r="AX140" s="15" t="s">
        <v>88</v>
      </c>
      <c r="AY140" s="283" t="s">
        <v>127</v>
      </c>
    </row>
    <row r="141" s="2" customFormat="1" ht="16.5" customHeight="1">
      <c r="A141" s="38"/>
      <c r="B141" s="39"/>
      <c r="C141" s="235" t="s">
        <v>134</v>
      </c>
      <c r="D141" s="235" t="s">
        <v>129</v>
      </c>
      <c r="E141" s="236" t="s">
        <v>785</v>
      </c>
      <c r="F141" s="237" t="s">
        <v>786</v>
      </c>
      <c r="G141" s="238" t="s">
        <v>771</v>
      </c>
      <c r="H141" s="239">
        <v>1</v>
      </c>
      <c r="I141" s="240"/>
      <c r="J141" s="241">
        <f>ROUND(I141*H141,2)</f>
        <v>0</v>
      </c>
      <c r="K141" s="237" t="s">
        <v>787</v>
      </c>
      <c r="L141" s="44"/>
      <c r="M141" s="242" t="s">
        <v>1</v>
      </c>
      <c r="N141" s="243" t="s">
        <v>45</v>
      </c>
      <c r="O141" s="91"/>
      <c r="P141" s="244">
        <f>O141*H141</f>
        <v>0</v>
      </c>
      <c r="Q141" s="244">
        <v>0</v>
      </c>
      <c r="R141" s="244">
        <f>Q141*H141</f>
        <v>0</v>
      </c>
      <c r="S141" s="244">
        <v>0</v>
      </c>
      <c r="T141" s="245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6" t="s">
        <v>134</v>
      </c>
      <c r="AT141" s="246" t="s">
        <v>129</v>
      </c>
      <c r="AU141" s="246" t="s">
        <v>90</v>
      </c>
      <c r="AY141" s="17" t="s">
        <v>127</v>
      </c>
      <c r="BE141" s="247">
        <f>IF(N141="základní",J141,0)</f>
        <v>0</v>
      </c>
      <c r="BF141" s="247">
        <f>IF(N141="snížená",J141,0)</f>
        <v>0</v>
      </c>
      <c r="BG141" s="247">
        <f>IF(N141="zákl. přenesená",J141,0)</f>
        <v>0</v>
      </c>
      <c r="BH141" s="247">
        <f>IF(N141="sníž. přenesená",J141,0)</f>
        <v>0</v>
      </c>
      <c r="BI141" s="247">
        <f>IF(N141="nulová",J141,0)</f>
        <v>0</v>
      </c>
      <c r="BJ141" s="17" t="s">
        <v>88</v>
      </c>
      <c r="BK141" s="247">
        <f>ROUND(I141*H141,2)</f>
        <v>0</v>
      </c>
      <c r="BL141" s="17" t="s">
        <v>134</v>
      </c>
      <c r="BM141" s="246" t="s">
        <v>788</v>
      </c>
    </row>
    <row r="142" s="2" customFormat="1">
      <c r="A142" s="38"/>
      <c r="B142" s="39"/>
      <c r="C142" s="40"/>
      <c r="D142" s="248" t="s">
        <v>136</v>
      </c>
      <c r="E142" s="40"/>
      <c r="F142" s="249" t="s">
        <v>789</v>
      </c>
      <c r="G142" s="40"/>
      <c r="H142" s="40"/>
      <c r="I142" s="144"/>
      <c r="J142" s="40"/>
      <c r="K142" s="40"/>
      <c r="L142" s="44"/>
      <c r="M142" s="250"/>
      <c r="N142" s="251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136</v>
      </c>
      <c r="AU142" s="17" t="s">
        <v>90</v>
      </c>
    </row>
    <row r="143" s="14" customFormat="1">
      <c r="A143" s="14"/>
      <c r="B143" s="262"/>
      <c r="C143" s="263"/>
      <c r="D143" s="248" t="s">
        <v>138</v>
      </c>
      <c r="E143" s="264" t="s">
        <v>1</v>
      </c>
      <c r="F143" s="265" t="s">
        <v>88</v>
      </c>
      <c r="G143" s="263"/>
      <c r="H143" s="266">
        <v>1</v>
      </c>
      <c r="I143" s="267"/>
      <c r="J143" s="263"/>
      <c r="K143" s="263"/>
      <c r="L143" s="268"/>
      <c r="M143" s="269"/>
      <c r="N143" s="270"/>
      <c r="O143" s="270"/>
      <c r="P143" s="270"/>
      <c r="Q143" s="270"/>
      <c r="R143" s="270"/>
      <c r="S143" s="270"/>
      <c r="T143" s="27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2" t="s">
        <v>138</v>
      </c>
      <c r="AU143" s="272" t="s">
        <v>90</v>
      </c>
      <c r="AV143" s="14" t="s">
        <v>90</v>
      </c>
      <c r="AW143" s="14" t="s">
        <v>36</v>
      </c>
      <c r="AX143" s="14" t="s">
        <v>80</v>
      </c>
      <c r="AY143" s="272" t="s">
        <v>127</v>
      </c>
    </row>
    <row r="144" s="15" customFormat="1">
      <c r="A144" s="15"/>
      <c r="B144" s="273"/>
      <c r="C144" s="274"/>
      <c r="D144" s="248" t="s">
        <v>138</v>
      </c>
      <c r="E144" s="275" t="s">
        <v>1</v>
      </c>
      <c r="F144" s="276" t="s">
        <v>144</v>
      </c>
      <c r="G144" s="274"/>
      <c r="H144" s="277">
        <v>1</v>
      </c>
      <c r="I144" s="278"/>
      <c r="J144" s="274"/>
      <c r="K144" s="274"/>
      <c r="L144" s="279"/>
      <c r="M144" s="280"/>
      <c r="N144" s="281"/>
      <c r="O144" s="281"/>
      <c r="P144" s="281"/>
      <c r="Q144" s="281"/>
      <c r="R144" s="281"/>
      <c r="S144" s="281"/>
      <c r="T144" s="282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83" t="s">
        <v>138</v>
      </c>
      <c r="AU144" s="283" t="s">
        <v>90</v>
      </c>
      <c r="AV144" s="15" t="s">
        <v>134</v>
      </c>
      <c r="AW144" s="15" t="s">
        <v>36</v>
      </c>
      <c r="AX144" s="15" t="s">
        <v>88</v>
      </c>
      <c r="AY144" s="283" t="s">
        <v>127</v>
      </c>
    </row>
    <row r="145" s="2" customFormat="1" ht="16.5" customHeight="1">
      <c r="A145" s="38"/>
      <c r="B145" s="39"/>
      <c r="C145" s="235" t="s">
        <v>168</v>
      </c>
      <c r="D145" s="235" t="s">
        <v>129</v>
      </c>
      <c r="E145" s="236" t="s">
        <v>790</v>
      </c>
      <c r="F145" s="237" t="s">
        <v>791</v>
      </c>
      <c r="G145" s="238" t="s">
        <v>771</v>
      </c>
      <c r="H145" s="239">
        <v>1</v>
      </c>
      <c r="I145" s="240"/>
      <c r="J145" s="241">
        <f>ROUND(I145*H145,2)</f>
        <v>0</v>
      </c>
      <c r="K145" s="237" t="s">
        <v>1</v>
      </c>
      <c r="L145" s="44"/>
      <c r="M145" s="242" t="s">
        <v>1</v>
      </c>
      <c r="N145" s="243" t="s">
        <v>45</v>
      </c>
      <c r="O145" s="91"/>
      <c r="P145" s="244">
        <f>O145*H145</f>
        <v>0</v>
      </c>
      <c r="Q145" s="244">
        <v>0</v>
      </c>
      <c r="R145" s="244">
        <f>Q145*H145</f>
        <v>0</v>
      </c>
      <c r="S145" s="244">
        <v>0</v>
      </c>
      <c r="T145" s="245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6" t="s">
        <v>134</v>
      </c>
      <c r="AT145" s="246" t="s">
        <v>129</v>
      </c>
      <c r="AU145" s="246" t="s">
        <v>90</v>
      </c>
      <c r="AY145" s="17" t="s">
        <v>127</v>
      </c>
      <c r="BE145" s="247">
        <f>IF(N145="základní",J145,0)</f>
        <v>0</v>
      </c>
      <c r="BF145" s="247">
        <f>IF(N145="snížená",J145,0)</f>
        <v>0</v>
      </c>
      <c r="BG145" s="247">
        <f>IF(N145="zákl. přenesená",J145,0)</f>
        <v>0</v>
      </c>
      <c r="BH145" s="247">
        <f>IF(N145="sníž. přenesená",J145,0)</f>
        <v>0</v>
      </c>
      <c r="BI145" s="247">
        <f>IF(N145="nulová",J145,0)</f>
        <v>0</v>
      </c>
      <c r="BJ145" s="17" t="s">
        <v>88</v>
      </c>
      <c r="BK145" s="247">
        <f>ROUND(I145*H145,2)</f>
        <v>0</v>
      </c>
      <c r="BL145" s="17" t="s">
        <v>134</v>
      </c>
      <c r="BM145" s="246" t="s">
        <v>792</v>
      </c>
    </row>
    <row r="146" s="2" customFormat="1">
      <c r="A146" s="38"/>
      <c r="B146" s="39"/>
      <c r="C146" s="40"/>
      <c r="D146" s="248" t="s">
        <v>136</v>
      </c>
      <c r="E146" s="40"/>
      <c r="F146" s="249" t="s">
        <v>791</v>
      </c>
      <c r="G146" s="40"/>
      <c r="H146" s="40"/>
      <c r="I146" s="144"/>
      <c r="J146" s="40"/>
      <c r="K146" s="40"/>
      <c r="L146" s="44"/>
      <c r="M146" s="250"/>
      <c r="N146" s="251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136</v>
      </c>
      <c r="AU146" s="17" t="s">
        <v>90</v>
      </c>
    </row>
    <row r="147" s="14" customFormat="1">
      <c r="A147" s="14"/>
      <c r="B147" s="262"/>
      <c r="C147" s="263"/>
      <c r="D147" s="248" t="s">
        <v>138</v>
      </c>
      <c r="E147" s="264" t="s">
        <v>1</v>
      </c>
      <c r="F147" s="265" t="s">
        <v>88</v>
      </c>
      <c r="G147" s="263"/>
      <c r="H147" s="266">
        <v>1</v>
      </c>
      <c r="I147" s="267"/>
      <c r="J147" s="263"/>
      <c r="K147" s="263"/>
      <c r="L147" s="268"/>
      <c r="M147" s="269"/>
      <c r="N147" s="270"/>
      <c r="O147" s="270"/>
      <c r="P147" s="270"/>
      <c r="Q147" s="270"/>
      <c r="R147" s="270"/>
      <c r="S147" s="270"/>
      <c r="T147" s="27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2" t="s">
        <v>138</v>
      </c>
      <c r="AU147" s="272" t="s">
        <v>90</v>
      </c>
      <c r="AV147" s="14" t="s">
        <v>90</v>
      </c>
      <c r="AW147" s="14" t="s">
        <v>36</v>
      </c>
      <c r="AX147" s="14" t="s">
        <v>80</v>
      </c>
      <c r="AY147" s="272" t="s">
        <v>127</v>
      </c>
    </row>
    <row r="148" s="15" customFormat="1">
      <c r="A148" s="15"/>
      <c r="B148" s="273"/>
      <c r="C148" s="274"/>
      <c r="D148" s="248" t="s">
        <v>138</v>
      </c>
      <c r="E148" s="275" t="s">
        <v>1</v>
      </c>
      <c r="F148" s="276" t="s">
        <v>144</v>
      </c>
      <c r="G148" s="274"/>
      <c r="H148" s="277">
        <v>1</v>
      </c>
      <c r="I148" s="278"/>
      <c r="J148" s="274"/>
      <c r="K148" s="274"/>
      <c r="L148" s="279"/>
      <c r="M148" s="280"/>
      <c r="N148" s="281"/>
      <c r="O148" s="281"/>
      <c r="P148" s="281"/>
      <c r="Q148" s="281"/>
      <c r="R148" s="281"/>
      <c r="S148" s="281"/>
      <c r="T148" s="282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83" t="s">
        <v>138</v>
      </c>
      <c r="AU148" s="283" t="s">
        <v>90</v>
      </c>
      <c r="AV148" s="15" t="s">
        <v>134</v>
      </c>
      <c r="AW148" s="15" t="s">
        <v>36</v>
      </c>
      <c r="AX148" s="15" t="s">
        <v>88</v>
      </c>
      <c r="AY148" s="283" t="s">
        <v>127</v>
      </c>
    </row>
    <row r="149" s="2" customFormat="1" ht="21.75" customHeight="1">
      <c r="A149" s="38"/>
      <c r="B149" s="39"/>
      <c r="C149" s="235" t="s">
        <v>175</v>
      </c>
      <c r="D149" s="235" t="s">
        <v>129</v>
      </c>
      <c r="E149" s="236" t="s">
        <v>793</v>
      </c>
      <c r="F149" s="237" t="s">
        <v>794</v>
      </c>
      <c r="G149" s="238" t="s">
        <v>771</v>
      </c>
      <c r="H149" s="239">
        <v>1</v>
      </c>
      <c r="I149" s="240"/>
      <c r="J149" s="241">
        <f>ROUND(I149*H149,2)</f>
        <v>0</v>
      </c>
      <c r="K149" s="237" t="s">
        <v>1</v>
      </c>
      <c r="L149" s="44"/>
      <c r="M149" s="242" t="s">
        <v>1</v>
      </c>
      <c r="N149" s="243" t="s">
        <v>45</v>
      </c>
      <c r="O149" s="91"/>
      <c r="P149" s="244">
        <f>O149*H149</f>
        <v>0</v>
      </c>
      <c r="Q149" s="244">
        <v>0</v>
      </c>
      <c r="R149" s="244">
        <f>Q149*H149</f>
        <v>0</v>
      </c>
      <c r="S149" s="244">
        <v>0</v>
      </c>
      <c r="T149" s="245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6" t="s">
        <v>134</v>
      </c>
      <c r="AT149" s="246" t="s">
        <v>129</v>
      </c>
      <c r="AU149" s="246" t="s">
        <v>90</v>
      </c>
      <c r="AY149" s="17" t="s">
        <v>127</v>
      </c>
      <c r="BE149" s="247">
        <f>IF(N149="základní",J149,0)</f>
        <v>0</v>
      </c>
      <c r="BF149" s="247">
        <f>IF(N149="snížená",J149,0)</f>
        <v>0</v>
      </c>
      <c r="BG149" s="247">
        <f>IF(N149="zákl. přenesená",J149,0)</f>
        <v>0</v>
      </c>
      <c r="BH149" s="247">
        <f>IF(N149="sníž. přenesená",J149,0)</f>
        <v>0</v>
      </c>
      <c r="BI149" s="247">
        <f>IF(N149="nulová",J149,0)</f>
        <v>0</v>
      </c>
      <c r="BJ149" s="17" t="s">
        <v>88</v>
      </c>
      <c r="BK149" s="247">
        <f>ROUND(I149*H149,2)</f>
        <v>0</v>
      </c>
      <c r="BL149" s="17" t="s">
        <v>134</v>
      </c>
      <c r="BM149" s="246" t="s">
        <v>795</v>
      </c>
    </row>
    <row r="150" s="2" customFormat="1">
      <c r="A150" s="38"/>
      <c r="B150" s="39"/>
      <c r="C150" s="40"/>
      <c r="D150" s="248" t="s">
        <v>136</v>
      </c>
      <c r="E150" s="40"/>
      <c r="F150" s="249" t="s">
        <v>794</v>
      </c>
      <c r="G150" s="40"/>
      <c r="H150" s="40"/>
      <c r="I150" s="144"/>
      <c r="J150" s="40"/>
      <c r="K150" s="40"/>
      <c r="L150" s="44"/>
      <c r="M150" s="250"/>
      <c r="N150" s="251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136</v>
      </c>
      <c r="AU150" s="17" t="s">
        <v>90</v>
      </c>
    </row>
    <row r="151" s="14" customFormat="1">
      <c r="A151" s="14"/>
      <c r="B151" s="262"/>
      <c r="C151" s="263"/>
      <c r="D151" s="248" t="s">
        <v>138</v>
      </c>
      <c r="E151" s="264" t="s">
        <v>1</v>
      </c>
      <c r="F151" s="265" t="s">
        <v>88</v>
      </c>
      <c r="G151" s="263"/>
      <c r="H151" s="266">
        <v>1</v>
      </c>
      <c r="I151" s="267"/>
      <c r="J151" s="263"/>
      <c r="K151" s="263"/>
      <c r="L151" s="268"/>
      <c r="M151" s="269"/>
      <c r="N151" s="270"/>
      <c r="O151" s="270"/>
      <c r="P151" s="270"/>
      <c r="Q151" s="270"/>
      <c r="R151" s="270"/>
      <c r="S151" s="270"/>
      <c r="T151" s="27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2" t="s">
        <v>138</v>
      </c>
      <c r="AU151" s="272" t="s">
        <v>90</v>
      </c>
      <c r="AV151" s="14" t="s">
        <v>90</v>
      </c>
      <c r="AW151" s="14" t="s">
        <v>36</v>
      </c>
      <c r="AX151" s="14" t="s">
        <v>80</v>
      </c>
      <c r="AY151" s="272" t="s">
        <v>127</v>
      </c>
    </row>
    <row r="152" s="15" customFormat="1">
      <c r="A152" s="15"/>
      <c r="B152" s="273"/>
      <c r="C152" s="274"/>
      <c r="D152" s="248" t="s">
        <v>138</v>
      </c>
      <c r="E152" s="275" t="s">
        <v>1</v>
      </c>
      <c r="F152" s="276" t="s">
        <v>144</v>
      </c>
      <c r="G152" s="274"/>
      <c r="H152" s="277">
        <v>1</v>
      </c>
      <c r="I152" s="278"/>
      <c r="J152" s="274"/>
      <c r="K152" s="274"/>
      <c r="L152" s="279"/>
      <c r="M152" s="280"/>
      <c r="N152" s="281"/>
      <c r="O152" s="281"/>
      <c r="P152" s="281"/>
      <c r="Q152" s="281"/>
      <c r="R152" s="281"/>
      <c r="S152" s="281"/>
      <c r="T152" s="282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83" t="s">
        <v>138</v>
      </c>
      <c r="AU152" s="283" t="s">
        <v>90</v>
      </c>
      <c r="AV152" s="15" t="s">
        <v>134</v>
      </c>
      <c r="AW152" s="15" t="s">
        <v>36</v>
      </c>
      <c r="AX152" s="15" t="s">
        <v>88</v>
      </c>
      <c r="AY152" s="283" t="s">
        <v>127</v>
      </c>
    </row>
    <row r="153" s="2" customFormat="1" ht="16.5" customHeight="1">
      <c r="A153" s="38"/>
      <c r="B153" s="39"/>
      <c r="C153" s="235" t="s">
        <v>185</v>
      </c>
      <c r="D153" s="235" t="s">
        <v>129</v>
      </c>
      <c r="E153" s="236" t="s">
        <v>796</v>
      </c>
      <c r="F153" s="237" t="s">
        <v>797</v>
      </c>
      <c r="G153" s="238" t="s">
        <v>771</v>
      </c>
      <c r="H153" s="239">
        <v>1</v>
      </c>
      <c r="I153" s="240"/>
      <c r="J153" s="241">
        <f>ROUND(I153*H153,2)</f>
        <v>0</v>
      </c>
      <c r="K153" s="237" t="s">
        <v>1</v>
      </c>
      <c r="L153" s="44"/>
      <c r="M153" s="242" t="s">
        <v>1</v>
      </c>
      <c r="N153" s="243" t="s">
        <v>45</v>
      </c>
      <c r="O153" s="91"/>
      <c r="P153" s="244">
        <f>O153*H153</f>
        <v>0</v>
      </c>
      <c r="Q153" s="244">
        <v>0</v>
      </c>
      <c r="R153" s="244">
        <f>Q153*H153</f>
        <v>0</v>
      </c>
      <c r="S153" s="244">
        <v>0</v>
      </c>
      <c r="T153" s="245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6" t="s">
        <v>134</v>
      </c>
      <c r="AT153" s="246" t="s">
        <v>129</v>
      </c>
      <c r="AU153" s="246" t="s">
        <v>90</v>
      </c>
      <c r="AY153" s="17" t="s">
        <v>127</v>
      </c>
      <c r="BE153" s="247">
        <f>IF(N153="základní",J153,0)</f>
        <v>0</v>
      </c>
      <c r="BF153" s="247">
        <f>IF(N153="snížená",J153,0)</f>
        <v>0</v>
      </c>
      <c r="BG153" s="247">
        <f>IF(N153="zákl. přenesená",J153,0)</f>
        <v>0</v>
      </c>
      <c r="BH153" s="247">
        <f>IF(N153="sníž. přenesená",J153,0)</f>
        <v>0</v>
      </c>
      <c r="BI153" s="247">
        <f>IF(N153="nulová",J153,0)</f>
        <v>0</v>
      </c>
      <c r="BJ153" s="17" t="s">
        <v>88</v>
      </c>
      <c r="BK153" s="247">
        <f>ROUND(I153*H153,2)</f>
        <v>0</v>
      </c>
      <c r="BL153" s="17" t="s">
        <v>134</v>
      </c>
      <c r="BM153" s="246" t="s">
        <v>798</v>
      </c>
    </row>
    <row r="154" s="2" customFormat="1">
      <c r="A154" s="38"/>
      <c r="B154" s="39"/>
      <c r="C154" s="40"/>
      <c r="D154" s="248" t="s">
        <v>136</v>
      </c>
      <c r="E154" s="40"/>
      <c r="F154" s="249" t="s">
        <v>797</v>
      </c>
      <c r="G154" s="40"/>
      <c r="H154" s="40"/>
      <c r="I154" s="144"/>
      <c r="J154" s="40"/>
      <c r="K154" s="40"/>
      <c r="L154" s="44"/>
      <c r="M154" s="250"/>
      <c r="N154" s="251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136</v>
      </c>
      <c r="AU154" s="17" t="s">
        <v>90</v>
      </c>
    </row>
    <row r="155" s="14" customFormat="1">
      <c r="A155" s="14"/>
      <c r="B155" s="262"/>
      <c r="C155" s="263"/>
      <c r="D155" s="248" t="s">
        <v>138</v>
      </c>
      <c r="E155" s="264" t="s">
        <v>1</v>
      </c>
      <c r="F155" s="265" t="s">
        <v>88</v>
      </c>
      <c r="G155" s="263"/>
      <c r="H155" s="266">
        <v>1</v>
      </c>
      <c r="I155" s="267"/>
      <c r="J155" s="263"/>
      <c r="K155" s="263"/>
      <c r="L155" s="268"/>
      <c r="M155" s="269"/>
      <c r="N155" s="270"/>
      <c r="O155" s="270"/>
      <c r="P155" s="270"/>
      <c r="Q155" s="270"/>
      <c r="R155" s="270"/>
      <c r="S155" s="270"/>
      <c r="T155" s="27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2" t="s">
        <v>138</v>
      </c>
      <c r="AU155" s="272" t="s">
        <v>90</v>
      </c>
      <c r="AV155" s="14" t="s">
        <v>90</v>
      </c>
      <c r="AW155" s="14" t="s">
        <v>36</v>
      </c>
      <c r="AX155" s="14" t="s">
        <v>80</v>
      </c>
      <c r="AY155" s="272" t="s">
        <v>127</v>
      </c>
    </row>
    <row r="156" s="15" customFormat="1">
      <c r="A156" s="15"/>
      <c r="B156" s="273"/>
      <c r="C156" s="274"/>
      <c r="D156" s="248" t="s">
        <v>138</v>
      </c>
      <c r="E156" s="275" t="s">
        <v>1</v>
      </c>
      <c r="F156" s="276" t="s">
        <v>144</v>
      </c>
      <c r="G156" s="274"/>
      <c r="H156" s="277">
        <v>1</v>
      </c>
      <c r="I156" s="278"/>
      <c r="J156" s="274"/>
      <c r="K156" s="274"/>
      <c r="L156" s="279"/>
      <c r="M156" s="280"/>
      <c r="N156" s="281"/>
      <c r="O156" s="281"/>
      <c r="P156" s="281"/>
      <c r="Q156" s="281"/>
      <c r="R156" s="281"/>
      <c r="S156" s="281"/>
      <c r="T156" s="282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83" t="s">
        <v>138</v>
      </c>
      <c r="AU156" s="283" t="s">
        <v>90</v>
      </c>
      <c r="AV156" s="15" t="s">
        <v>134</v>
      </c>
      <c r="AW156" s="15" t="s">
        <v>36</v>
      </c>
      <c r="AX156" s="15" t="s">
        <v>88</v>
      </c>
      <c r="AY156" s="283" t="s">
        <v>127</v>
      </c>
    </row>
    <row r="157" s="12" customFormat="1" ht="22.8" customHeight="1">
      <c r="A157" s="12"/>
      <c r="B157" s="219"/>
      <c r="C157" s="220"/>
      <c r="D157" s="221" t="s">
        <v>79</v>
      </c>
      <c r="E157" s="233" t="s">
        <v>799</v>
      </c>
      <c r="F157" s="233" t="s">
        <v>800</v>
      </c>
      <c r="G157" s="220"/>
      <c r="H157" s="220"/>
      <c r="I157" s="223"/>
      <c r="J157" s="234">
        <f>BK157</f>
        <v>0</v>
      </c>
      <c r="K157" s="220"/>
      <c r="L157" s="225"/>
      <c r="M157" s="226"/>
      <c r="N157" s="227"/>
      <c r="O157" s="227"/>
      <c r="P157" s="228">
        <f>SUM(P158:P160)</f>
        <v>0</v>
      </c>
      <c r="Q157" s="227"/>
      <c r="R157" s="228">
        <f>SUM(R158:R160)</f>
        <v>0</v>
      </c>
      <c r="S157" s="227"/>
      <c r="T157" s="229">
        <f>SUM(T158:T160)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30" t="s">
        <v>168</v>
      </c>
      <c r="AT157" s="231" t="s">
        <v>79</v>
      </c>
      <c r="AU157" s="231" t="s">
        <v>88</v>
      </c>
      <c r="AY157" s="230" t="s">
        <v>127</v>
      </c>
      <c r="BK157" s="232">
        <f>SUM(BK158:BK160)</f>
        <v>0</v>
      </c>
    </row>
    <row r="158" s="2" customFormat="1" ht="16.5" customHeight="1">
      <c r="A158" s="38"/>
      <c r="B158" s="39"/>
      <c r="C158" s="235" t="s">
        <v>192</v>
      </c>
      <c r="D158" s="235" t="s">
        <v>129</v>
      </c>
      <c r="E158" s="236" t="s">
        <v>801</v>
      </c>
      <c r="F158" s="237" t="s">
        <v>802</v>
      </c>
      <c r="G158" s="238" t="s">
        <v>771</v>
      </c>
      <c r="H158" s="239">
        <v>1</v>
      </c>
      <c r="I158" s="240"/>
      <c r="J158" s="241">
        <f>ROUND(I158*H158,2)</f>
        <v>0</v>
      </c>
      <c r="K158" s="237" t="s">
        <v>133</v>
      </c>
      <c r="L158" s="44"/>
      <c r="M158" s="242" t="s">
        <v>1</v>
      </c>
      <c r="N158" s="243" t="s">
        <v>45</v>
      </c>
      <c r="O158" s="91"/>
      <c r="P158" s="244">
        <f>O158*H158</f>
        <v>0</v>
      </c>
      <c r="Q158" s="244">
        <v>0</v>
      </c>
      <c r="R158" s="244">
        <f>Q158*H158</f>
        <v>0</v>
      </c>
      <c r="S158" s="244">
        <v>0</v>
      </c>
      <c r="T158" s="245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6" t="s">
        <v>803</v>
      </c>
      <c r="AT158" s="246" t="s">
        <v>129</v>
      </c>
      <c r="AU158" s="246" t="s">
        <v>90</v>
      </c>
      <c r="AY158" s="17" t="s">
        <v>127</v>
      </c>
      <c r="BE158" s="247">
        <f>IF(N158="základní",J158,0)</f>
        <v>0</v>
      </c>
      <c r="BF158" s="247">
        <f>IF(N158="snížená",J158,0)</f>
        <v>0</v>
      </c>
      <c r="BG158" s="247">
        <f>IF(N158="zákl. přenesená",J158,0)</f>
        <v>0</v>
      </c>
      <c r="BH158" s="247">
        <f>IF(N158="sníž. přenesená",J158,0)</f>
        <v>0</v>
      </c>
      <c r="BI158" s="247">
        <f>IF(N158="nulová",J158,0)</f>
        <v>0</v>
      </c>
      <c r="BJ158" s="17" t="s">
        <v>88</v>
      </c>
      <c r="BK158" s="247">
        <f>ROUND(I158*H158,2)</f>
        <v>0</v>
      </c>
      <c r="BL158" s="17" t="s">
        <v>803</v>
      </c>
      <c r="BM158" s="246" t="s">
        <v>804</v>
      </c>
    </row>
    <row r="159" s="2" customFormat="1">
      <c r="A159" s="38"/>
      <c r="B159" s="39"/>
      <c r="C159" s="40"/>
      <c r="D159" s="248" t="s">
        <v>136</v>
      </c>
      <c r="E159" s="40"/>
      <c r="F159" s="249" t="s">
        <v>805</v>
      </c>
      <c r="G159" s="40"/>
      <c r="H159" s="40"/>
      <c r="I159" s="144"/>
      <c r="J159" s="40"/>
      <c r="K159" s="40"/>
      <c r="L159" s="44"/>
      <c r="M159" s="250"/>
      <c r="N159" s="251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136</v>
      </c>
      <c r="AU159" s="17" t="s">
        <v>90</v>
      </c>
    </row>
    <row r="160" s="14" customFormat="1">
      <c r="A160" s="14"/>
      <c r="B160" s="262"/>
      <c r="C160" s="263"/>
      <c r="D160" s="248" t="s">
        <v>138</v>
      </c>
      <c r="E160" s="264" t="s">
        <v>1</v>
      </c>
      <c r="F160" s="265" t="s">
        <v>88</v>
      </c>
      <c r="G160" s="263"/>
      <c r="H160" s="266">
        <v>1</v>
      </c>
      <c r="I160" s="267"/>
      <c r="J160" s="263"/>
      <c r="K160" s="263"/>
      <c r="L160" s="268"/>
      <c r="M160" s="269"/>
      <c r="N160" s="270"/>
      <c r="O160" s="270"/>
      <c r="P160" s="270"/>
      <c r="Q160" s="270"/>
      <c r="R160" s="270"/>
      <c r="S160" s="270"/>
      <c r="T160" s="27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2" t="s">
        <v>138</v>
      </c>
      <c r="AU160" s="272" t="s">
        <v>90</v>
      </c>
      <c r="AV160" s="14" t="s">
        <v>90</v>
      </c>
      <c r="AW160" s="14" t="s">
        <v>36</v>
      </c>
      <c r="AX160" s="14" t="s">
        <v>88</v>
      </c>
      <c r="AY160" s="272" t="s">
        <v>127</v>
      </c>
    </row>
    <row r="161" s="12" customFormat="1" ht="22.8" customHeight="1">
      <c r="A161" s="12"/>
      <c r="B161" s="219"/>
      <c r="C161" s="220"/>
      <c r="D161" s="221" t="s">
        <v>79</v>
      </c>
      <c r="E161" s="233" t="s">
        <v>806</v>
      </c>
      <c r="F161" s="233" t="s">
        <v>807</v>
      </c>
      <c r="G161" s="220"/>
      <c r="H161" s="220"/>
      <c r="I161" s="223"/>
      <c r="J161" s="234">
        <f>BK161</f>
        <v>0</v>
      </c>
      <c r="K161" s="220"/>
      <c r="L161" s="225"/>
      <c r="M161" s="226"/>
      <c r="N161" s="227"/>
      <c r="O161" s="227"/>
      <c r="P161" s="228">
        <f>SUM(P162:P185)</f>
        <v>0</v>
      </c>
      <c r="Q161" s="227"/>
      <c r="R161" s="228">
        <f>SUM(R162:R185)</f>
        <v>0</v>
      </c>
      <c r="S161" s="227"/>
      <c r="T161" s="229">
        <f>SUM(T162:T185)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30" t="s">
        <v>168</v>
      </c>
      <c r="AT161" s="231" t="s">
        <v>79</v>
      </c>
      <c r="AU161" s="231" t="s">
        <v>88</v>
      </c>
      <c r="AY161" s="230" t="s">
        <v>127</v>
      </c>
      <c r="BK161" s="232">
        <f>SUM(BK162:BK185)</f>
        <v>0</v>
      </c>
    </row>
    <row r="162" s="2" customFormat="1" ht="21.75" customHeight="1">
      <c r="A162" s="38"/>
      <c r="B162" s="39"/>
      <c r="C162" s="235" t="s">
        <v>198</v>
      </c>
      <c r="D162" s="235" t="s">
        <v>129</v>
      </c>
      <c r="E162" s="236" t="s">
        <v>808</v>
      </c>
      <c r="F162" s="237" t="s">
        <v>809</v>
      </c>
      <c r="G162" s="238" t="s">
        <v>771</v>
      </c>
      <c r="H162" s="239">
        <v>1</v>
      </c>
      <c r="I162" s="240"/>
      <c r="J162" s="241">
        <f>ROUND(I162*H162,2)</f>
        <v>0</v>
      </c>
      <c r="K162" s="237" t="s">
        <v>1</v>
      </c>
      <c r="L162" s="44"/>
      <c r="M162" s="242" t="s">
        <v>1</v>
      </c>
      <c r="N162" s="243" t="s">
        <v>45</v>
      </c>
      <c r="O162" s="91"/>
      <c r="P162" s="244">
        <f>O162*H162</f>
        <v>0</v>
      </c>
      <c r="Q162" s="244">
        <v>0</v>
      </c>
      <c r="R162" s="244">
        <f>Q162*H162</f>
        <v>0</v>
      </c>
      <c r="S162" s="244">
        <v>0</v>
      </c>
      <c r="T162" s="245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6" t="s">
        <v>134</v>
      </c>
      <c r="AT162" s="246" t="s">
        <v>129</v>
      </c>
      <c r="AU162" s="246" t="s">
        <v>90</v>
      </c>
      <c r="AY162" s="17" t="s">
        <v>127</v>
      </c>
      <c r="BE162" s="247">
        <f>IF(N162="základní",J162,0)</f>
        <v>0</v>
      </c>
      <c r="BF162" s="247">
        <f>IF(N162="snížená",J162,0)</f>
        <v>0</v>
      </c>
      <c r="BG162" s="247">
        <f>IF(N162="zákl. přenesená",J162,0)</f>
        <v>0</v>
      </c>
      <c r="BH162" s="247">
        <f>IF(N162="sníž. přenesená",J162,0)</f>
        <v>0</v>
      </c>
      <c r="BI162" s="247">
        <f>IF(N162="nulová",J162,0)</f>
        <v>0</v>
      </c>
      <c r="BJ162" s="17" t="s">
        <v>88</v>
      </c>
      <c r="BK162" s="247">
        <f>ROUND(I162*H162,2)</f>
        <v>0</v>
      </c>
      <c r="BL162" s="17" t="s">
        <v>134</v>
      </c>
      <c r="BM162" s="246" t="s">
        <v>810</v>
      </c>
    </row>
    <row r="163" s="2" customFormat="1">
      <c r="A163" s="38"/>
      <c r="B163" s="39"/>
      <c r="C163" s="40"/>
      <c r="D163" s="248" t="s">
        <v>136</v>
      </c>
      <c r="E163" s="40"/>
      <c r="F163" s="249" t="s">
        <v>809</v>
      </c>
      <c r="G163" s="40"/>
      <c r="H163" s="40"/>
      <c r="I163" s="144"/>
      <c r="J163" s="40"/>
      <c r="K163" s="40"/>
      <c r="L163" s="44"/>
      <c r="M163" s="250"/>
      <c r="N163" s="251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136</v>
      </c>
      <c r="AU163" s="17" t="s">
        <v>90</v>
      </c>
    </row>
    <row r="164" s="13" customFormat="1">
      <c r="A164" s="13"/>
      <c r="B164" s="252"/>
      <c r="C164" s="253"/>
      <c r="D164" s="248" t="s">
        <v>138</v>
      </c>
      <c r="E164" s="254" t="s">
        <v>1</v>
      </c>
      <c r="F164" s="255" t="s">
        <v>811</v>
      </c>
      <c r="G164" s="253"/>
      <c r="H164" s="254" t="s">
        <v>1</v>
      </c>
      <c r="I164" s="256"/>
      <c r="J164" s="253"/>
      <c r="K164" s="253"/>
      <c r="L164" s="257"/>
      <c r="M164" s="258"/>
      <c r="N164" s="259"/>
      <c r="O164" s="259"/>
      <c r="P164" s="259"/>
      <c r="Q164" s="259"/>
      <c r="R164" s="259"/>
      <c r="S164" s="259"/>
      <c r="T164" s="26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1" t="s">
        <v>138</v>
      </c>
      <c r="AU164" s="261" t="s">
        <v>90</v>
      </c>
      <c r="AV164" s="13" t="s">
        <v>88</v>
      </c>
      <c r="AW164" s="13" t="s">
        <v>36</v>
      </c>
      <c r="AX164" s="13" t="s">
        <v>80</v>
      </c>
      <c r="AY164" s="261" t="s">
        <v>127</v>
      </c>
    </row>
    <row r="165" s="14" customFormat="1">
      <c r="A165" s="14"/>
      <c r="B165" s="262"/>
      <c r="C165" s="263"/>
      <c r="D165" s="248" t="s">
        <v>138</v>
      </c>
      <c r="E165" s="264" t="s">
        <v>1</v>
      </c>
      <c r="F165" s="265" t="s">
        <v>88</v>
      </c>
      <c r="G165" s="263"/>
      <c r="H165" s="266">
        <v>1</v>
      </c>
      <c r="I165" s="267"/>
      <c r="J165" s="263"/>
      <c r="K165" s="263"/>
      <c r="L165" s="268"/>
      <c r="M165" s="269"/>
      <c r="N165" s="270"/>
      <c r="O165" s="270"/>
      <c r="P165" s="270"/>
      <c r="Q165" s="270"/>
      <c r="R165" s="270"/>
      <c r="S165" s="270"/>
      <c r="T165" s="27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2" t="s">
        <v>138</v>
      </c>
      <c r="AU165" s="272" t="s">
        <v>90</v>
      </c>
      <c r="AV165" s="14" t="s">
        <v>90</v>
      </c>
      <c r="AW165" s="14" t="s">
        <v>36</v>
      </c>
      <c r="AX165" s="14" t="s">
        <v>80</v>
      </c>
      <c r="AY165" s="272" t="s">
        <v>127</v>
      </c>
    </row>
    <row r="166" s="15" customFormat="1">
      <c r="A166" s="15"/>
      <c r="B166" s="273"/>
      <c r="C166" s="274"/>
      <c r="D166" s="248" t="s">
        <v>138</v>
      </c>
      <c r="E166" s="275" t="s">
        <v>1</v>
      </c>
      <c r="F166" s="276" t="s">
        <v>144</v>
      </c>
      <c r="G166" s="274"/>
      <c r="H166" s="277">
        <v>1</v>
      </c>
      <c r="I166" s="278"/>
      <c r="J166" s="274"/>
      <c r="K166" s="274"/>
      <c r="L166" s="279"/>
      <c r="M166" s="280"/>
      <c r="N166" s="281"/>
      <c r="O166" s="281"/>
      <c r="P166" s="281"/>
      <c r="Q166" s="281"/>
      <c r="R166" s="281"/>
      <c r="S166" s="281"/>
      <c r="T166" s="282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83" t="s">
        <v>138</v>
      </c>
      <c r="AU166" s="283" t="s">
        <v>90</v>
      </c>
      <c r="AV166" s="15" t="s">
        <v>134</v>
      </c>
      <c r="AW166" s="15" t="s">
        <v>36</v>
      </c>
      <c r="AX166" s="15" t="s">
        <v>88</v>
      </c>
      <c r="AY166" s="283" t="s">
        <v>127</v>
      </c>
    </row>
    <row r="167" s="2" customFormat="1" ht="16.5" customHeight="1">
      <c r="A167" s="38"/>
      <c r="B167" s="39"/>
      <c r="C167" s="235" t="s">
        <v>203</v>
      </c>
      <c r="D167" s="235" t="s">
        <v>129</v>
      </c>
      <c r="E167" s="236" t="s">
        <v>812</v>
      </c>
      <c r="F167" s="237" t="s">
        <v>813</v>
      </c>
      <c r="G167" s="238" t="s">
        <v>783</v>
      </c>
      <c r="H167" s="239">
        <v>1</v>
      </c>
      <c r="I167" s="240"/>
      <c r="J167" s="241">
        <f>ROUND(I167*H167,2)</f>
        <v>0</v>
      </c>
      <c r="K167" s="237" t="s">
        <v>1</v>
      </c>
      <c r="L167" s="44"/>
      <c r="M167" s="242" t="s">
        <v>1</v>
      </c>
      <c r="N167" s="243" t="s">
        <v>45</v>
      </c>
      <c r="O167" s="91"/>
      <c r="P167" s="244">
        <f>O167*H167</f>
        <v>0</v>
      </c>
      <c r="Q167" s="244">
        <v>0</v>
      </c>
      <c r="R167" s="244">
        <f>Q167*H167</f>
        <v>0</v>
      </c>
      <c r="S167" s="244">
        <v>0</v>
      </c>
      <c r="T167" s="245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6" t="s">
        <v>134</v>
      </c>
      <c r="AT167" s="246" t="s">
        <v>129</v>
      </c>
      <c r="AU167" s="246" t="s">
        <v>90</v>
      </c>
      <c r="AY167" s="17" t="s">
        <v>127</v>
      </c>
      <c r="BE167" s="247">
        <f>IF(N167="základní",J167,0)</f>
        <v>0</v>
      </c>
      <c r="BF167" s="247">
        <f>IF(N167="snížená",J167,0)</f>
        <v>0</v>
      </c>
      <c r="BG167" s="247">
        <f>IF(N167="zákl. přenesená",J167,0)</f>
        <v>0</v>
      </c>
      <c r="BH167" s="247">
        <f>IF(N167="sníž. přenesená",J167,0)</f>
        <v>0</v>
      </c>
      <c r="BI167" s="247">
        <f>IF(N167="nulová",J167,0)</f>
        <v>0</v>
      </c>
      <c r="BJ167" s="17" t="s">
        <v>88</v>
      </c>
      <c r="BK167" s="247">
        <f>ROUND(I167*H167,2)</f>
        <v>0</v>
      </c>
      <c r="BL167" s="17" t="s">
        <v>134</v>
      </c>
      <c r="BM167" s="246" t="s">
        <v>814</v>
      </c>
    </row>
    <row r="168" s="2" customFormat="1">
      <c r="A168" s="38"/>
      <c r="B168" s="39"/>
      <c r="C168" s="40"/>
      <c r="D168" s="248" t="s">
        <v>136</v>
      </c>
      <c r="E168" s="40"/>
      <c r="F168" s="249" t="s">
        <v>813</v>
      </c>
      <c r="G168" s="40"/>
      <c r="H168" s="40"/>
      <c r="I168" s="144"/>
      <c r="J168" s="40"/>
      <c r="K168" s="40"/>
      <c r="L168" s="44"/>
      <c r="M168" s="250"/>
      <c r="N168" s="251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136</v>
      </c>
      <c r="AU168" s="17" t="s">
        <v>90</v>
      </c>
    </row>
    <row r="169" s="14" customFormat="1">
      <c r="A169" s="14"/>
      <c r="B169" s="262"/>
      <c r="C169" s="263"/>
      <c r="D169" s="248" t="s">
        <v>138</v>
      </c>
      <c r="E169" s="264" t="s">
        <v>1</v>
      </c>
      <c r="F169" s="265" t="s">
        <v>88</v>
      </c>
      <c r="G169" s="263"/>
      <c r="H169" s="266">
        <v>1</v>
      </c>
      <c r="I169" s="267"/>
      <c r="J169" s="263"/>
      <c r="K169" s="263"/>
      <c r="L169" s="268"/>
      <c r="M169" s="269"/>
      <c r="N169" s="270"/>
      <c r="O169" s="270"/>
      <c r="P169" s="270"/>
      <c r="Q169" s="270"/>
      <c r="R169" s="270"/>
      <c r="S169" s="270"/>
      <c r="T169" s="27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72" t="s">
        <v>138</v>
      </c>
      <c r="AU169" s="272" t="s">
        <v>90</v>
      </c>
      <c r="AV169" s="14" t="s">
        <v>90</v>
      </c>
      <c r="AW169" s="14" t="s">
        <v>36</v>
      </c>
      <c r="AX169" s="14" t="s">
        <v>80</v>
      </c>
      <c r="AY169" s="272" t="s">
        <v>127</v>
      </c>
    </row>
    <row r="170" s="15" customFormat="1">
      <c r="A170" s="15"/>
      <c r="B170" s="273"/>
      <c r="C170" s="274"/>
      <c r="D170" s="248" t="s">
        <v>138</v>
      </c>
      <c r="E170" s="275" t="s">
        <v>1</v>
      </c>
      <c r="F170" s="276" t="s">
        <v>144</v>
      </c>
      <c r="G170" s="274"/>
      <c r="H170" s="277">
        <v>1</v>
      </c>
      <c r="I170" s="278"/>
      <c r="J170" s="274"/>
      <c r="K170" s="274"/>
      <c r="L170" s="279"/>
      <c r="M170" s="280"/>
      <c r="N170" s="281"/>
      <c r="O170" s="281"/>
      <c r="P170" s="281"/>
      <c r="Q170" s="281"/>
      <c r="R170" s="281"/>
      <c r="S170" s="281"/>
      <c r="T170" s="282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83" t="s">
        <v>138</v>
      </c>
      <c r="AU170" s="283" t="s">
        <v>90</v>
      </c>
      <c r="AV170" s="15" t="s">
        <v>134</v>
      </c>
      <c r="AW170" s="15" t="s">
        <v>36</v>
      </c>
      <c r="AX170" s="15" t="s">
        <v>88</v>
      </c>
      <c r="AY170" s="283" t="s">
        <v>127</v>
      </c>
    </row>
    <row r="171" s="2" customFormat="1" ht="21.75" customHeight="1">
      <c r="A171" s="38"/>
      <c r="B171" s="39"/>
      <c r="C171" s="235" t="s">
        <v>209</v>
      </c>
      <c r="D171" s="235" t="s">
        <v>129</v>
      </c>
      <c r="E171" s="236" t="s">
        <v>815</v>
      </c>
      <c r="F171" s="237" t="s">
        <v>816</v>
      </c>
      <c r="G171" s="238" t="s">
        <v>783</v>
      </c>
      <c r="H171" s="239">
        <v>1</v>
      </c>
      <c r="I171" s="240"/>
      <c r="J171" s="241">
        <f>ROUND(I171*H171,2)</f>
        <v>0</v>
      </c>
      <c r="K171" s="237" t="s">
        <v>1</v>
      </c>
      <c r="L171" s="44"/>
      <c r="M171" s="242" t="s">
        <v>1</v>
      </c>
      <c r="N171" s="243" t="s">
        <v>45</v>
      </c>
      <c r="O171" s="91"/>
      <c r="P171" s="244">
        <f>O171*H171</f>
        <v>0</v>
      </c>
      <c r="Q171" s="244">
        <v>0</v>
      </c>
      <c r="R171" s="244">
        <f>Q171*H171</f>
        <v>0</v>
      </c>
      <c r="S171" s="244">
        <v>0</v>
      </c>
      <c r="T171" s="245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6" t="s">
        <v>134</v>
      </c>
      <c r="AT171" s="246" t="s">
        <v>129</v>
      </c>
      <c r="AU171" s="246" t="s">
        <v>90</v>
      </c>
      <c r="AY171" s="17" t="s">
        <v>127</v>
      </c>
      <c r="BE171" s="247">
        <f>IF(N171="základní",J171,0)</f>
        <v>0</v>
      </c>
      <c r="BF171" s="247">
        <f>IF(N171="snížená",J171,0)</f>
        <v>0</v>
      </c>
      <c r="BG171" s="247">
        <f>IF(N171="zákl. přenesená",J171,0)</f>
        <v>0</v>
      </c>
      <c r="BH171" s="247">
        <f>IF(N171="sníž. přenesená",J171,0)</f>
        <v>0</v>
      </c>
      <c r="BI171" s="247">
        <f>IF(N171="nulová",J171,0)</f>
        <v>0</v>
      </c>
      <c r="BJ171" s="17" t="s">
        <v>88</v>
      </c>
      <c r="BK171" s="247">
        <f>ROUND(I171*H171,2)</f>
        <v>0</v>
      </c>
      <c r="BL171" s="17" t="s">
        <v>134</v>
      </c>
      <c r="BM171" s="246" t="s">
        <v>817</v>
      </c>
    </row>
    <row r="172" s="2" customFormat="1">
      <c r="A172" s="38"/>
      <c r="B172" s="39"/>
      <c r="C172" s="40"/>
      <c r="D172" s="248" t="s">
        <v>136</v>
      </c>
      <c r="E172" s="40"/>
      <c r="F172" s="249" t="s">
        <v>816</v>
      </c>
      <c r="G172" s="40"/>
      <c r="H172" s="40"/>
      <c r="I172" s="144"/>
      <c r="J172" s="40"/>
      <c r="K172" s="40"/>
      <c r="L172" s="44"/>
      <c r="M172" s="250"/>
      <c r="N172" s="251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136</v>
      </c>
      <c r="AU172" s="17" t="s">
        <v>90</v>
      </c>
    </row>
    <row r="173" s="13" customFormat="1">
      <c r="A173" s="13"/>
      <c r="B173" s="252"/>
      <c r="C173" s="253"/>
      <c r="D173" s="248" t="s">
        <v>138</v>
      </c>
      <c r="E173" s="254" t="s">
        <v>1</v>
      </c>
      <c r="F173" s="255" t="s">
        <v>818</v>
      </c>
      <c r="G173" s="253"/>
      <c r="H173" s="254" t="s">
        <v>1</v>
      </c>
      <c r="I173" s="256"/>
      <c r="J173" s="253"/>
      <c r="K173" s="253"/>
      <c r="L173" s="257"/>
      <c r="M173" s="258"/>
      <c r="N173" s="259"/>
      <c r="O173" s="259"/>
      <c r="P173" s="259"/>
      <c r="Q173" s="259"/>
      <c r="R173" s="259"/>
      <c r="S173" s="259"/>
      <c r="T173" s="26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1" t="s">
        <v>138</v>
      </c>
      <c r="AU173" s="261" t="s">
        <v>90</v>
      </c>
      <c r="AV173" s="13" t="s">
        <v>88</v>
      </c>
      <c r="AW173" s="13" t="s">
        <v>36</v>
      </c>
      <c r="AX173" s="13" t="s">
        <v>80</v>
      </c>
      <c r="AY173" s="261" t="s">
        <v>127</v>
      </c>
    </row>
    <row r="174" s="13" customFormat="1">
      <c r="A174" s="13"/>
      <c r="B174" s="252"/>
      <c r="C174" s="253"/>
      <c r="D174" s="248" t="s">
        <v>138</v>
      </c>
      <c r="E174" s="254" t="s">
        <v>1</v>
      </c>
      <c r="F174" s="255" t="s">
        <v>819</v>
      </c>
      <c r="G174" s="253"/>
      <c r="H174" s="254" t="s">
        <v>1</v>
      </c>
      <c r="I174" s="256"/>
      <c r="J174" s="253"/>
      <c r="K174" s="253"/>
      <c r="L174" s="257"/>
      <c r="M174" s="258"/>
      <c r="N174" s="259"/>
      <c r="O174" s="259"/>
      <c r="P174" s="259"/>
      <c r="Q174" s="259"/>
      <c r="R174" s="259"/>
      <c r="S174" s="259"/>
      <c r="T174" s="26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1" t="s">
        <v>138</v>
      </c>
      <c r="AU174" s="261" t="s">
        <v>90</v>
      </c>
      <c r="AV174" s="13" t="s">
        <v>88</v>
      </c>
      <c r="AW174" s="13" t="s">
        <v>36</v>
      </c>
      <c r="AX174" s="13" t="s">
        <v>80</v>
      </c>
      <c r="AY174" s="261" t="s">
        <v>127</v>
      </c>
    </row>
    <row r="175" s="14" customFormat="1">
      <c r="A175" s="14"/>
      <c r="B175" s="262"/>
      <c r="C175" s="263"/>
      <c r="D175" s="248" t="s">
        <v>138</v>
      </c>
      <c r="E175" s="264" t="s">
        <v>1</v>
      </c>
      <c r="F175" s="265" t="s">
        <v>88</v>
      </c>
      <c r="G175" s="263"/>
      <c r="H175" s="266">
        <v>1</v>
      </c>
      <c r="I175" s="267"/>
      <c r="J175" s="263"/>
      <c r="K175" s="263"/>
      <c r="L175" s="268"/>
      <c r="M175" s="269"/>
      <c r="N175" s="270"/>
      <c r="O175" s="270"/>
      <c r="P175" s="270"/>
      <c r="Q175" s="270"/>
      <c r="R175" s="270"/>
      <c r="S175" s="270"/>
      <c r="T175" s="27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2" t="s">
        <v>138</v>
      </c>
      <c r="AU175" s="272" t="s">
        <v>90</v>
      </c>
      <c r="AV175" s="14" t="s">
        <v>90</v>
      </c>
      <c r="AW175" s="14" t="s">
        <v>36</v>
      </c>
      <c r="AX175" s="14" t="s">
        <v>80</v>
      </c>
      <c r="AY175" s="272" t="s">
        <v>127</v>
      </c>
    </row>
    <row r="176" s="15" customFormat="1">
      <c r="A176" s="15"/>
      <c r="B176" s="273"/>
      <c r="C176" s="274"/>
      <c r="D176" s="248" t="s">
        <v>138</v>
      </c>
      <c r="E176" s="275" t="s">
        <v>1</v>
      </c>
      <c r="F176" s="276" t="s">
        <v>144</v>
      </c>
      <c r="G176" s="274"/>
      <c r="H176" s="277">
        <v>1</v>
      </c>
      <c r="I176" s="278"/>
      <c r="J176" s="274"/>
      <c r="K176" s="274"/>
      <c r="L176" s="279"/>
      <c r="M176" s="280"/>
      <c r="N176" s="281"/>
      <c r="O176" s="281"/>
      <c r="P176" s="281"/>
      <c r="Q176" s="281"/>
      <c r="R176" s="281"/>
      <c r="S176" s="281"/>
      <c r="T176" s="282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83" t="s">
        <v>138</v>
      </c>
      <c r="AU176" s="283" t="s">
        <v>90</v>
      </c>
      <c r="AV176" s="15" t="s">
        <v>134</v>
      </c>
      <c r="AW176" s="15" t="s">
        <v>36</v>
      </c>
      <c r="AX176" s="15" t="s">
        <v>88</v>
      </c>
      <c r="AY176" s="283" t="s">
        <v>127</v>
      </c>
    </row>
    <row r="177" s="2" customFormat="1" ht="16.5" customHeight="1">
      <c r="A177" s="38"/>
      <c r="B177" s="39"/>
      <c r="C177" s="235" t="s">
        <v>214</v>
      </c>
      <c r="D177" s="235" t="s">
        <v>129</v>
      </c>
      <c r="E177" s="236" t="s">
        <v>820</v>
      </c>
      <c r="F177" s="237" t="s">
        <v>821</v>
      </c>
      <c r="G177" s="238" t="s">
        <v>771</v>
      </c>
      <c r="H177" s="239">
        <v>1</v>
      </c>
      <c r="I177" s="240"/>
      <c r="J177" s="241">
        <f>ROUND(I177*H177,2)</f>
        <v>0</v>
      </c>
      <c r="K177" s="237" t="s">
        <v>1</v>
      </c>
      <c r="L177" s="44"/>
      <c r="M177" s="242" t="s">
        <v>1</v>
      </c>
      <c r="N177" s="243" t="s">
        <v>45</v>
      </c>
      <c r="O177" s="91"/>
      <c r="P177" s="244">
        <f>O177*H177</f>
        <v>0</v>
      </c>
      <c r="Q177" s="244">
        <v>0</v>
      </c>
      <c r="R177" s="244">
        <f>Q177*H177</f>
        <v>0</v>
      </c>
      <c r="S177" s="244">
        <v>0</v>
      </c>
      <c r="T177" s="245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6" t="s">
        <v>134</v>
      </c>
      <c r="AT177" s="246" t="s">
        <v>129</v>
      </c>
      <c r="AU177" s="246" t="s">
        <v>90</v>
      </c>
      <c r="AY177" s="17" t="s">
        <v>127</v>
      </c>
      <c r="BE177" s="247">
        <f>IF(N177="základní",J177,0)</f>
        <v>0</v>
      </c>
      <c r="BF177" s="247">
        <f>IF(N177="snížená",J177,0)</f>
        <v>0</v>
      </c>
      <c r="BG177" s="247">
        <f>IF(N177="zákl. přenesená",J177,0)</f>
        <v>0</v>
      </c>
      <c r="BH177" s="247">
        <f>IF(N177="sníž. přenesená",J177,0)</f>
        <v>0</v>
      </c>
      <c r="BI177" s="247">
        <f>IF(N177="nulová",J177,0)</f>
        <v>0</v>
      </c>
      <c r="BJ177" s="17" t="s">
        <v>88</v>
      </c>
      <c r="BK177" s="247">
        <f>ROUND(I177*H177,2)</f>
        <v>0</v>
      </c>
      <c r="BL177" s="17" t="s">
        <v>134</v>
      </c>
      <c r="BM177" s="246" t="s">
        <v>822</v>
      </c>
    </row>
    <row r="178" s="2" customFormat="1">
      <c r="A178" s="38"/>
      <c r="B178" s="39"/>
      <c r="C178" s="40"/>
      <c r="D178" s="248" t="s">
        <v>136</v>
      </c>
      <c r="E178" s="40"/>
      <c r="F178" s="249" t="s">
        <v>821</v>
      </c>
      <c r="G178" s="40"/>
      <c r="H178" s="40"/>
      <c r="I178" s="144"/>
      <c r="J178" s="40"/>
      <c r="K178" s="40"/>
      <c r="L178" s="44"/>
      <c r="M178" s="250"/>
      <c r="N178" s="251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136</v>
      </c>
      <c r="AU178" s="17" t="s">
        <v>90</v>
      </c>
    </row>
    <row r="179" s="14" customFormat="1">
      <c r="A179" s="14"/>
      <c r="B179" s="262"/>
      <c r="C179" s="263"/>
      <c r="D179" s="248" t="s">
        <v>138</v>
      </c>
      <c r="E179" s="264" t="s">
        <v>1</v>
      </c>
      <c r="F179" s="265" t="s">
        <v>88</v>
      </c>
      <c r="G179" s="263"/>
      <c r="H179" s="266">
        <v>1</v>
      </c>
      <c r="I179" s="267"/>
      <c r="J179" s="263"/>
      <c r="K179" s="263"/>
      <c r="L179" s="268"/>
      <c r="M179" s="269"/>
      <c r="N179" s="270"/>
      <c r="O179" s="270"/>
      <c r="P179" s="270"/>
      <c r="Q179" s="270"/>
      <c r="R179" s="270"/>
      <c r="S179" s="270"/>
      <c r="T179" s="27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72" t="s">
        <v>138</v>
      </c>
      <c r="AU179" s="272" t="s">
        <v>90</v>
      </c>
      <c r="AV179" s="14" t="s">
        <v>90</v>
      </c>
      <c r="AW179" s="14" t="s">
        <v>36</v>
      </c>
      <c r="AX179" s="14" t="s">
        <v>80</v>
      </c>
      <c r="AY179" s="272" t="s">
        <v>127</v>
      </c>
    </row>
    <row r="180" s="15" customFormat="1">
      <c r="A180" s="15"/>
      <c r="B180" s="273"/>
      <c r="C180" s="274"/>
      <c r="D180" s="248" t="s">
        <v>138</v>
      </c>
      <c r="E180" s="275" t="s">
        <v>1</v>
      </c>
      <c r="F180" s="276" t="s">
        <v>144</v>
      </c>
      <c r="G180" s="274"/>
      <c r="H180" s="277">
        <v>1</v>
      </c>
      <c r="I180" s="278"/>
      <c r="J180" s="274"/>
      <c r="K180" s="274"/>
      <c r="L180" s="279"/>
      <c r="M180" s="280"/>
      <c r="N180" s="281"/>
      <c r="O180" s="281"/>
      <c r="P180" s="281"/>
      <c r="Q180" s="281"/>
      <c r="R180" s="281"/>
      <c r="S180" s="281"/>
      <c r="T180" s="282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83" t="s">
        <v>138</v>
      </c>
      <c r="AU180" s="283" t="s">
        <v>90</v>
      </c>
      <c r="AV180" s="15" t="s">
        <v>134</v>
      </c>
      <c r="AW180" s="15" t="s">
        <v>36</v>
      </c>
      <c r="AX180" s="15" t="s">
        <v>88</v>
      </c>
      <c r="AY180" s="283" t="s">
        <v>127</v>
      </c>
    </row>
    <row r="181" s="2" customFormat="1" ht="16.5" customHeight="1">
      <c r="A181" s="38"/>
      <c r="B181" s="39"/>
      <c r="C181" s="235" t="s">
        <v>221</v>
      </c>
      <c r="D181" s="235" t="s">
        <v>129</v>
      </c>
      <c r="E181" s="236" t="s">
        <v>823</v>
      </c>
      <c r="F181" s="237" t="s">
        <v>824</v>
      </c>
      <c r="G181" s="238" t="s">
        <v>771</v>
      </c>
      <c r="H181" s="239">
        <v>1</v>
      </c>
      <c r="I181" s="240"/>
      <c r="J181" s="241">
        <f>ROUND(I181*H181,2)</f>
        <v>0</v>
      </c>
      <c r="K181" s="237" t="s">
        <v>1</v>
      </c>
      <c r="L181" s="44"/>
      <c r="M181" s="242" t="s">
        <v>1</v>
      </c>
      <c r="N181" s="243" t="s">
        <v>45</v>
      </c>
      <c r="O181" s="91"/>
      <c r="P181" s="244">
        <f>O181*H181</f>
        <v>0</v>
      </c>
      <c r="Q181" s="244">
        <v>0</v>
      </c>
      <c r="R181" s="244">
        <f>Q181*H181</f>
        <v>0</v>
      </c>
      <c r="S181" s="244">
        <v>0</v>
      </c>
      <c r="T181" s="245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46" t="s">
        <v>134</v>
      </c>
      <c r="AT181" s="246" t="s">
        <v>129</v>
      </c>
      <c r="AU181" s="246" t="s">
        <v>90</v>
      </c>
      <c r="AY181" s="17" t="s">
        <v>127</v>
      </c>
      <c r="BE181" s="247">
        <f>IF(N181="základní",J181,0)</f>
        <v>0</v>
      </c>
      <c r="BF181" s="247">
        <f>IF(N181="snížená",J181,0)</f>
        <v>0</v>
      </c>
      <c r="BG181" s="247">
        <f>IF(N181="zákl. přenesená",J181,0)</f>
        <v>0</v>
      </c>
      <c r="BH181" s="247">
        <f>IF(N181="sníž. přenesená",J181,0)</f>
        <v>0</v>
      </c>
      <c r="BI181" s="247">
        <f>IF(N181="nulová",J181,0)</f>
        <v>0</v>
      </c>
      <c r="BJ181" s="17" t="s">
        <v>88</v>
      </c>
      <c r="BK181" s="247">
        <f>ROUND(I181*H181,2)</f>
        <v>0</v>
      </c>
      <c r="BL181" s="17" t="s">
        <v>134</v>
      </c>
      <c r="BM181" s="246" t="s">
        <v>825</v>
      </c>
    </row>
    <row r="182" s="2" customFormat="1">
      <c r="A182" s="38"/>
      <c r="B182" s="39"/>
      <c r="C182" s="40"/>
      <c r="D182" s="248" t="s">
        <v>136</v>
      </c>
      <c r="E182" s="40"/>
      <c r="F182" s="249" t="s">
        <v>824</v>
      </c>
      <c r="G182" s="40"/>
      <c r="H182" s="40"/>
      <c r="I182" s="144"/>
      <c r="J182" s="40"/>
      <c r="K182" s="40"/>
      <c r="L182" s="44"/>
      <c r="M182" s="250"/>
      <c r="N182" s="251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136</v>
      </c>
      <c r="AU182" s="17" t="s">
        <v>90</v>
      </c>
    </row>
    <row r="183" s="13" customFormat="1">
      <c r="A183" s="13"/>
      <c r="B183" s="252"/>
      <c r="C183" s="253"/>
      <c r="D183" s="248" t="s">
        <v>138</v>
      </c>
      <c r="E183" s="254" t="s">
        <v>1</v>
      </c>
      <c r="F183" s="255" t="s">
        <v>826</v>
      </c>
      <c r="G183" s="253"/>
      <c r="H183" s="254" t="s">
        <v>1</v>
      </c>
      <c r="I183" s="256"/>
      <c r="J183" s="253"/>
      <c r="K183" s="253"/>
      <c r="L183" s="257"/>
      <c r="M183" s="258"/>
      <c r="N183" s="259"/>
      <c r="O183" s="259"/>
      <c r="P183" s="259"/>
      <c r="Q183" s="259"/>
      <c r="R183" s="259"/>
      <c r="S183" s="259"/>
      <c r="T183" s="26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1" t="s">
        <v>138</v>
      </c>
      <c r="AU183" s="261" t="s">
        <v>90</v>
      </c>
      <c r="AV183" s="13" t="s">
        <v>88</v>
      </c>
      <c r="AW183" s="13" t="s">
        <v>36</v>
      </c>
      <c r="AX183" s="13" t="s">
        <v>80</v>
      </c>
      <c r="AY183" s="261" t="s">
        <v>127</v>
      </c>
    </row>
    <row r="184" s="14" customFormat="1">
      <c r="A184" s="14"/>
      <c r="B184" s="262"/>
      <c r="C184" s="263"/>
      <c r="D184" s="248" t="s">
        <v>138</v>
      </c>
      <c r="E184" s="264" t="s">
        <v>1</v>
      </c>
      <c r="F184" s="265" t="s">
        <v>88</v>
      </c>
      <c r="G184" s="263"/>
      <c r="H184" s="266">
        <v>1</v>
      </c>
      <c r="I184" s="267"/>
      <c r="J184" s="263"/>
      <c r="K184" s="263"/>
      <c r="L184" s="268"/>
      <c r="M184" s="269"/>
      <c r="N184" s="270"/>
      <c r="O184" s="270"/>
      <c r="P184" s="270"/>
      <c r="Q184" s="270"/>
      <c r="R184" s="270"/>
      <c r="S184" s="270"/>
      <c r="T184" s="27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72" t="s">
        <v>138</v>
      </c>
      <c r="AU184" s="272" t="s">
        <v>90</v>
      </c>
      <c r="AV184" s="14" t="s">
        <v>90</v>
      </c>
      <c r="AW184" s="14" t="s">
        <v>36</v>
      </c>
      <c r="AX184" s="14" t="s">
        <v>80</v>
      </c>
      <c r="AY184" s="272" t="s">
        <v>127</v>
      </c>
    </row>
    <row r="185" s="15" customFormat="1">
      <c r="A185" s="15"/>
      <c r="B185" s="273"/>
      <c r="C185" s="274"/>
      <c r="D185" s="248" t="s">
        <v>138</v>
      </c>
      <c r="E185" s="275" t="s">
        <v>1</v>
      </c>
      <c r="F185" s="276" t="s">
        <v>144</v>
      </c>
      <c r="G185" s="274"/>
      <c r="H185" s="277">
        <v>1</v>
      </c>
      <c r="I185" s="278"/>
      <c r="J185" s="274"/>
      <c r="K185" s="274"/>
      <c r="L185" s="279"/>
      <c r="M185" s="280"/>
      <c r="N185" s="281"/>
      <c r="O185" s="281"/>
      <c r="P185" s="281"/>
      <c r="Q185" s="281"/>
      <c r="R185" s="281"/>
      <c r="S185" s="281"/>
      <c r="T185" s="282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83" t="s">
        <v>138</v>
      </c>
      <c r="AU185" s="283" t="s">
        <v>90</v>
      </c>
      <c r="AV185" s="15" t="s">
        <v>134</v>
      </c>
      <c r="AW185" s="15" t="s">
        <v>36</v>
      </c>
      <c r="AX185" s="15" t="s">
        <v>88</v>
      </c>
      <c r="AY185" s="283" t="s">
        <v>127</v>
      </c>
    </row>
    <row r="186" s="12" customFormat="1" ht="22.8" customHeight="1">
      <c r="A186" s="12"/>
      <c r="B186" s="219"/>
      <c r="C186" s="220"/>
      <c r="D186" s="221" t="s">
        <v>79</v>
      </c>
      <c r="E186" s="233" t="s">
        <v>827</v>
      </c>
      <c r="F186" s="233" t="s">
        <v>828</v>
      </c>
      <c r="G186" s="220"/>
      <c r="H186" s="220"/>
      <c r="I186" s="223"/>
      <c r="J186" s="234">
        <f>BK186</f>
        <v>0</v>
      </c>
      <c r="K186" s="220"/>
      <c r="L186" s="225"/>
      <c r="M186" s="226"/>
      <c r="N186" s="227"/>
      <c r="O186" s="227"/>
      <c r="P186" s="228">
        <f>SUM(P187:P194)</f>
        <v>0</v>
      </c>
      <c r="Q186" s="227"/>
      <c r="R186" s="228">
        <f>SUM(R187:R194)</f>
        <v>0</v>
      </c>
      <c r="S186" s="227"/>
      <c r="T186" s="229">
        <f>SUM(T187:T194)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30" t="s">
        <v>168</v>
      </c>
      <c r="AT186" s="231" t="s">
        <v>79</v>
      </c>
      <c r="AU186" s="231" t="s">
        <v>88</v>
      </c>
      <c r="AY186" s="230" t="s">
        <v>127</v>
      </c>
      <c r="BK186" s="232">
        <f>SUM(BK187:BK194)</f>
        <v>0</v>
      </c>
    </row>
    <row r="187" s="2" customFormat="1" ht="16.5" customHeight="1">
      <c r="A187" s="38"/>
      <c r="B187" s="39"/>
      <c r="C187" s="235" t="s">
        <v>226</v>
      </c>
      <c r="D187" s="235" t="s">
        <v>129</v>
      </c>
      <c r="E187" s="236" t="s">
        <v>829</v>
      </c>
      <c r="F187" s="237" t="s">
        <v>830</v>
      </c>
      <c r="G187" s="238" t="s">
        <v>771</v>
      </c>
      <c r="H187" s="239">
        <v>1</v>
      </c>
      <c r="I187" s="240"/>
      <c r="J187" s="241">
        <f>ROUND(I187*H187,2)</f>
        <v>0</v>
      </c>
      <c r="K187" s="237" t="s">
        <v>787</v>
      </c>
      <c r="L187" s="44"/>
      <c r="M187" s="242" t="s">
        <v>1</v>
      </c>
      <c r="N187" s="243" t="s">
        <v>45</v>
      </c>
      <c r="O187" s="91"/>
      <c r="P187" s="244">
        <f>O187*H187</f>
        <v>0</v>
      </c>
      <c r="Q187" s="244">
        <v>0</v>
      </c>
      <c r="R187" s="244">
        <f>Q187*H187</f>
        <v>0</v>
      </c>
      <c r="S187" s="244">
        <v>0</v>
      </c>
      <c r="T187" s="245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46" t="s">
        <v>134</v>
      </c>
      <c r="AT187" s="246" t="s">
        <v>129</v>
      </c>
      <c r="AU187" s="246" t="s">
        <v>90</v>
      </c>
      <c r="AY187" s="17" t="s">
        <v>127</v>
      </c>
      <c r="BE187" s="247">
        <f>IF(N187="základní",J187,0)</f>
        <v>0</v>
      </c>
      <c r="BF187" s="247">
        <f>IF(N187="snížená",J187,0)</f>
        <v>0</v>
      </c>
      <c r="BG187" s="247">
        <f>IF(N187="zákl. přenesená",J187,0)</f>
        <v>0</v>
      </c>
      <c r="BH187" s="247">
        <f>IF(N187="sníž. přenesená",J187,0)</f>
        <v>0</v>
      </c>
      <c r="BI187" s="247">
        <f>IF(N187="nulová",J187,0)</f>
        <v>0</v>
      </c>
      <c r="BJ187" s="17" t="s">
        <v>88</v>
      </c>
      <c r="BK187" s="247">
        <f>ROUND(I187*H187,2)</f>
        <v>0</v>
      </c>
      <c r="BL187" s="17" t="s">
        <v>134</v>
      </c>
      <c r="BM187" s="246" t="s">
        <v>831</v>
      </c>
    </row>
    <row r="188" s="2" customFormat="1">
      <c r="A188" s="38"/>
      <c r="B188" s="39"/>
      <c r="C188" s="40"/>
      <c r="D188" s="248" t="s">
        <v>136</v>
      </c>
      <c r="E188" s="40"/>
      <c r="F188" s="249" t="s">
        <v>832</v>
      </c>
      <c r="G188" s="40"/>
      <c r="H188" s="40"/>
      <c r="I188" s="144"/>
      <c r="J188" s="40"/>
      <c r="K188" s="40"/>
      <c r="L188" s="44"/>
      <c r="M188" s="250"/>
      <c r="N188" s="251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136</v>
      </c>
      <c r="AU188" s="17" t="s">
        <v>90</v>
      </c>
    </row>
    <row r="189" s="14" customFormat="1">
      <c r="A189" s="14"/>
      <c r="B189" s="262"/>
      <c r="C189" s="263"/>
      <c r="D189" s="248" t="s">
        <v>138</v>
      </c>
      <c r="E189" s="264" t="s">
        <v>1</v>
      </c>
      <c r="F189" s="265" t="s">
        <v>88</v>
      </c>
      <c r="G189" s="263"/>
      <c r="H189" s="266">
        <v>1</v>
      </c>
      <c r="I189" s="267"/>
      <c r="J189" s="263"/>
      <c r="K189" s="263"/>
      <c r="L189" s="268"/>
      <c r="M189" s="269"/>
      <c r="N189" s="270"/>
      <c r="O189" s="270"/>
      <c r="P189" s="270"/>
      <c r="Q189" s="270"/>
      <c r="R189" s="270"/>
      <c r="S189" s="270"/>
      <c r="T189" s="27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72" t="s">
        <v>138</v>
      </c>
      <c r="AU189" s="272" t="s">
        <v>90</v>
      </c>
      <c r="AV189" s="14" t="s">
        <v>90</v>
      </c>
      <c r="AW189" s="14" t="s">
        <v>36</v>
      </c>
      <c r="AX189" s="14" t="s">
        <v>80</v>
      </c>
      <c r="AY189" s="272" t="s">
        <v>127</v>
      </c>
    </row>
    <row r="190" s="15" customFormat="1">
      <c r="A190" s="15"/>
      <c r="B190" s="273"/>
      <c r="C190" s="274"/>
      <c r="D190" s="248" t="s">
        <v>138</v>
      </c>
      <c r="E190" s="275" t="s">
        <v>1</v>
      </c>
      <c r="F190" s="276" t="s">
        <v>144</v>
      </c>
      <c r="G190" s="274"/>
      <c r="H190" s="277">
        <v>1</v>
      </c>
      <c r="I190" s="278"/>
      <c r="J190" s="274"/>
      <c r="K190" s="274"/>
      <c r="L190" s="279"/>
      <c r="M190" s="280"/>
      <c r="N190" s="281"/>
      <c r="O190" s="281"/>
      <c r="P190" s="281"/>
      <c r="Q190" s="281"/>
      <c r="R190" s="281"/>
      <c r="S190" s="281"/>
      <c r="T190" s="282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83" t="s">
        <v>138</v>
      </c>
      <c r="AU190" s="283" t="s">
        <v>90</v>
      </c>
      <c r="AV190" s="15" t="s">
        <v>134</v>
      </c>
      <c r="AW190" s="15" t="s">
        <v>36</v>
      </c>
      <c r="AX190" s="15" t="s">
        <v>88</v>
      </c>
      <c r="AY190" s="283" t="s">
        <v>127</v>
      </c>
    </row>
    <row r="191" s="2" customFormat="1" ht="16.5" customHeight="1">
      <c r="A191" s="38"/>
      <c r="B191" s="39"/>
      <c r="C191" s="235" t="s">
        <v>8</v>
      </c>
      <c r="D191" s="235" t="s">
        <v>129</v>
      </c>
      <c r="E191" s="236" t="s">
        <v>833</v>
      </c>
      <c r="F191" s="237" t="s">
        <v>834</v>
      </c>
      <c r="G191" s="238" t="s">
        <v>771</v>
      </c>
      <c r="H191" s="239">
        <v>1</v>
      </c>
      <c r="I191" s="240"/>
      <c r="J191" s="241">
        <f>ROUND(I191*H191,2)</f>
        <v>0</v>
      </c>
      <c r="K191" s="237" t="s">
        <v>787</v>
      </c>
      <c r="L191" s="44"/>
      <c r="M191" s="242" t="s">
        <v>1</v>
      </c>
      <c r="N191" s="243" t="s">
        <v>45</v>
      </c>
      <c r="O191" s="91"/>
      <c r="P191" s="244">
        <f>O191*H191</f>
        <v>0</v>
      </c>
      <c r="Q191" s="244">
        <v>0</v>
      </c>
      <c r="R191" s="244">
        <f>Q191*H191</f>
        <v>0</v>
      </c>
      <c r="S191" s="244">
        <v>0</v>
      </c>
      <c r="T191" s="245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46" t="s">
        <v>134</v>
      </c>
      <c r="AT191" s="246" t="s">
        <v>129</v>
      </c>
      <c r="AU191" s="246" t="s">
        <v>90</v>
      </c>
      <c r="AY191" s="17" t="s">
        <v>127</v>
      </c>
      <c r="BE191" s="247">
        <f>IF(N191="základní",J191,0)</f>
        <v>0</v>
      </c>
      <c r="BF191" s="247">
        <f>IF(N191="snížená",J191,0)</f>
        <v>0</v>
      </c>
      <c r="BG191" s="247">
        <f>IF(N191="zákl. přenesená",J191,0)</f>
        <v>0</v>
      </c>
      <c r="BH191" s="247">
        <f>IF(N191="sníž. přenesená",J191,0)</f>
        <v>0</v>
      </c>
      <c r="BI191" s="247">
        <f>IF(N191="nulová",J191,0)</f>
        <v>0</v>
      </c>
      <c r="BJ191" s="17" t="s">
        <v>88</v>
      </c>
      <c r="BK191" s="247">
        <f>ROUND(I191*H191,2)</f>
        <v>0</v>
      </c>
      <c r="BL191" s="17" t="s">
        <v>134</v>
      </c>
      <c r="BM191" s="246" t="s">
        <v>835</v>
      </c>
    </row>
    <row r="192" s="2" customFormat="1">
      <c r="A192" s="38"/>
      <c r="B192" s="39"/>
      <c r="C192" s="40"/>
      <c r="D192" s="248" t="s">
        <v>136</v>
      </c>
      <c r="E192" s="40"/>
      <c r="F192" s="249" t="s">
        <v>836</v>
      </c>
      <c r="G192" s="40"/>
      <c r="H192" s="40"/>
      <c r="I192" s="144"/>
      <c r="J192" s="40"/>
      <c r="K192" s="40"/>
      <c r="L192" s="44"/>
      <c r="M192" s="250"/>
      <c r="N192" s="251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136</v>
      </c>
      <c r="AU192" s="17" t="s">
        <v>90</v>
      </c>
    </row>
    <row r="193" s="14" customFormat="1">
      <c r="A193" s="14"/>
      <c r="B193" s="262"/>
      <c r="C193" s="263"/>
      <c r="D193" s="248" t="s">
        <v>138</v>
      </c>
      <c r="E193" s="264" t="s">
        <v>1</v>
      </c>
      <c r="F193" s="265" t="s">
        <v>88</v>
      </c>
      <c r="G193" s="263"/>
      <c r="H193" s="266">
        <v>1</v>
      </c>
      <c r="I193" s="267"/>
      <c r="J193" s="263"/>
      <c r="K193" s="263"/>
      <c r="L193" s="268"/>
      <c r="M193" s="269"/>
      <c r="N193" s="270"/>
      <c r="O193" s="270"/>
      <c r="P193" s="270"/>
      <c r="Q193" s="270"/>
      <c r="R193" s="270"/>
      <c r="S193" s="270"/>
      <c r="T193" s="27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72" t="s">
        <v>138</v>
      </c>
      <c r="AU193" s="272" t="s">
        <v>90</v>
      </c>
      <c r="AV193" s="14" t="s">
        <v>90</v>
      </c>
      <c r="AW193" s="14" t="s">
        <v>36</v>
      </c>
      <c r="AX193" s="14" t="s">
        <v>80</v>
      </c>
      <c r="AY193" s="272" t="s">
        <v>127</v>
      </c>
    </row>
    <row r="194" s="15" customFormat="1">
      <c r="A194" s="15"/>
      <c r="B194" s="273"/>
      <c r="C194" s="274"/>
      <c r="D194" s="248" t="s">
        <v>138</v>
      </c>
      <c r="E194" s="275" t="s">
        <v>1</v>
      </c>
      <c r="F194" s="276" t="s">
        <v>144</v>
      </c>
      <c r="G194" s="274"/>
      <c r="H194" s="277">
        <v>1</v>
      </c>
      <c r="I194" s="278"/>
      <c r="J194" s="274"/>
      <c r="K194" s="274"/>
      <c r="L194" s="279"/>
      <c r="M194" s="298"/>
      <c r="N194" s="299"/>
      <c r="O194" s="299"/>
      <c r="P194" s="299"/>
      <c r="Q194" s="299"/>
      <c r="R194" s="299"/>
      <c r="S194" s="299"/>
      <c r="T194" s="300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83" t="s">
        <v>138</v>
      </c>
      <c r="AU194" s="283" t="s">
        <v>90</v>
      </c>
      <c r="AV194" s="15" t="s">
        <v>134</v>
      </c>
      <c r="AW194" s="15" t="s">
        <v>36</v>
      </c>
      <c r="AX194" s="15" t="s">
        <v>88</v>
      </c>
      <c r="AY194" s="283" t="s">
        <v>127</v>
      </c>
    </row>
    <row r="195" s="2" customFormat="1" ht="6.96" customHeight="1">
      <c r="A195" s="38"/>
      <c r="B195" s="66"/>
      <c r="C195" s="67"/>
      <c r="D195" s="67"/>
      <c r="E195" s="67"/>
      <c r="F195" s="67"/>
      <c r="G195" s="67"/>
      <c r="H195" s="67"/>
      <c r="I195" s="183"/>
      <c r="J195" s="67"/>
      <c r="K195" s="67"/>
      <c r="L195" s="44"/>
      <c r="M195" s="38"/>
      <c r="O195" s="38"/>
      <c r="P195" s="38"/>
      <c r="Q195" s="38"/>
      <c r="R195" s="38"/>
      <c r="S195" s="38"/>
      <c r="T195" s="38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</row>
  </sheetData>
  <sheetProtection sheet="1" autoFilter="0" formatColumns="0" formatRows="0" objects="1" scenarios="1" spinCount="100000" saltValue="LErtPkzlJVLMiclP/8t/BTINbZ6Po7B9YccjE4ENegGWolQnmCnIjmYPQGwhWGcPv0EJKWGuBQT4/8oi7qbfVQ==" hashValue="gJ6GGjS/2wLgYrq41XodSz3uoJAJdfjO+fJCbFFA32d4fJKl/86HymCo34Tu6ysLN6IeC6TZztrEFrLPWlBrqQ==" algorithmName="SHA-512" password="CC35"/>
  <autoFilter ref="C122:K194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DESKTOP-SS04TDM\VK PROJEKT</dc:creator>
  <cp:lastModifiedBy>DESKTOP-SS04TDM\VK PROJEKT</cp:lastModifiedBy>
  <dcterms:created xsi:type="dcterms:W3CDTF">2020-07-29T06:36:58Z</dcterms:created>
  <dcterms:modified xsi:type="dcterms:W3CDTF">2020-07-29T06:37:04Z</dcterms:modified>
</cp:coreProperties>
</file>